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socialfinanceltd.sharepoint.com/sites/CLEVERCities/Shared Documents/09. WP2/6. Deliverables/Final Versions/"/>
    </mc:Choice>
  </mc:AlternateContent>
  <xr:revisionPtr revIDLastSave="5481" documentId="8_{85A1DE9A-70D7-4DFC-A64C-B9EB63CC2122}" xr6:coauthVersionLast="46" xr6:coauthVersionMax="46" xr10:uidLastSave="{7F3EAC29-87EF-447D-8C7E-D27278B4A0B9}"/>
  <bookViews>
    <workbookView xWindow="-110" yWindow="-110" windowWidth="19420" windowHeight="10560" tabRatio="987" xr2:uid="{40110F85-E1E8-4404-B595-63F636E1634E}"/>
  </bookViews>
  <sheets>
    <sheet name="Evaluation Framework" sheetId="17" r:id="rId1"/>
    <sheet name="Measurement-&gt;" sheetId="11" r:id="rId2"/>
    <sheet name="Inputs" sheetId="5" r:id="rId3"/>
    <sheet name="Activities" sheetId="7" r:id="rId4"/>
    <sheet name="Outputs" sheetId="10" r:id="rId5"/>
    <sheet name="Outcomes (A)" sheetId="2" r:id="rId6"/>
    <sheet name="Outcomes (B)" sheetId="15" r:id="rId7"/>
    <sheet name="Attribution" sheetId="13" r:id="rId8"/>
    <sheet name="Net Value Calc -&gt;" sheetId="12" r:id="rId9"/>
    <sheet name="Outcomes to Impact" sheetId="16" r:id="rId10"/>
    <sheet name="Reference Values" sheetId="9" r:id="rId11"/>
    <sheet name="Net Added Value Calc - Example" sheetId="14" r:id="rId12"/>
  </sheets>
  <definedNames>
    <definedName name="_xlnm._FilterDatabase" localSheetId="5" hidden="1">'Outcomes (A)'!$A$3:$M$11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4" l="1"/>
  <c r="I26" i="14"/>
  <c r="K26" i="14" s="1"/>
  <c r="G19" i="14"/>
  <c r="I19" i="14" s="1"/>
  <c r="K19" i="14" s="1"/>
  <c r="I27" i="14"/>
  <c r="K27" i="14" s="1"/>
  <c r="I25" i="14"/>
  <c r="K25" i="14" s="1"/>
  <c r="G24" i="14"/>
  <c r="I24" i="14" s="1"/>
  <c r="K24" i="14" s="1"/>
  <c r="I18" i="14"/>
  <c r="K18" i="14" s="1"/>
  <c r="I17" i="14"/>
  <c r="K17" i="14" s="1"/>
  <c r="G28" i="14" l="1"/>
  <c r="I28" i="14" s="1"/>
  <c r="K28" i="14"/>
  <c r="I16" i="14"/>
  <c r="K16" i="14" s="1"/>
  <c r="I15" i="14"/>
  <c r="K15" i="14" s="1"/>
  <c r="I20" i="14"/>
  <c r="K20" i="14" s="1"/>
  <c r="I13" i="14"/>
  <c r="K13" i="14" s="1"/>
  <c r="I9" i="14"/>
  <c r="K9" i="14" s="1"/>
  <c r="G8" i="14"/>
  <c r="G10" i="14" s="1"/>
  <c r="G30" i="14" s="1"/>
  <c r="I7" i="14"/>
  <c r="I6" i="14"/>
  <c r="K6" i="14" s="1"/>
  <c r="I5" i="14"/>
  <c r="K5" i="14" s="1"/>
  <c r="K7" i="14" l="1"/>
  <c r="K21" i="14"/>
  <c r="I21" i="14"/>
  <c r="I8" i="14"/>
  <c r="K8" i="14" s="1"/>
  <c r="I10" i="14" l="1"/>
  <c r="I30" i="14" s="1"/>
  <c r="K10" i="14"/>
  <c r="K30" i="14" s="1"/>
</calcChain>
</file>

<file path=xl/sharedStrings.xml><?xml version="1.0" encoding="utf-8"?>
<sst xmlns="http://schemas.openxmlformats.org/spreadsheetml/2006/main" count="894" uniqueCount="506">
  <si>
    <t>Inputs - Inputs to the Co-Design</t>
  </si>
  <si>
    <t>Theme</t>
  </si>
  <si>
    <t>Input</t>
  </si>
  <si>
    <t>Stakeholder involved</t>
  </si>
  <si>
    <t>Indicator</t>
  </si>
  <si>
    <t>Data collection approach</t>
  </si>
  <si>
    <t>When is data collected?</t>
  </si>
  <si>
    <t>Cost</t>
  </si>
  <si>
    <t>Staff costs</t>
  </si>
  <si>
    <t>NBS project team</t>
  </si>
  <si>
    <t>Ongoing</t>
  </si>
  <si>
    <t>Event costs</t>
  </si>
  <si>
    <t>/</t>
  </si>
  <si>
    <t>Participant compensation</t>
  </si>
  <si>
    <t>Community</t>
  </si>
  <si>
    <t>- Direct cost spent by the NBS team (in £)
- Indirect costs: if community business/organisations contribute with vouchers or other "gifts" - estimated costs (in £)</t>
  </si>
  <si>
    <t>Time</t>
  </si>
  <si>
    <t>Participant hours</t>
  </si>
  <si>
    <t>Total number of hours (example: if 100 people participate to a 1-hour community event: count 100 hours)</t>
  </si>
  <si>
    <t>Knowledge</t>
  </si>
  <si>
    <t>Local knowledge</t>
  </si>
  <si>
    <t>- [If relevant] Avoided hours of hired consultant services due to sufficiency of local knowledge to cover issue</t>
  </si>
  <si>
    <t>- Project team makes estimation on if co-design with community enabled the avoidance of any additional hired consultant costs, and if so, what the number of hours avoided is</t>
  </si>
  <si>
    <t>Expert knowledge</t>
  </si>
  <si>
    <t>Activities - Co-Design Activities Performed</t>
  </si>
  <si>
    <t>Feature</t>
  </si>
  <si>
    <t>Who is involved?</t>
  </si>
  <si>
    <t>Reach</t>
  </si>
  <si>
    <t xml:space="preserve">
Attendance per event: number of people attending each event or meeting, and % actual attendance vs. target (if any)
</t>
  </si>
  <si>
    <t xml:space="preserve">Capturing the attendance (number of participants per activity/event) can be challenging, especially in large free events. The approach to measurement here would vary depending on the type of activity/event, and on the priority that is given, or not, to counting the exact number of people, vs. other considerations such as: informal event required to build trust and foster engagement, limited resources for data collection. 
Below are some exemples on how to measure attendance for type of events:
1/A community barbecue to build relationship with community, more than 50 participants: asking participants to "book" or "write their names at arrival" might not be a good approach to engagement, having "people counter systems" might not be appropriate or possible. The project team might just here give an estimate of number of participants after each event. 
2/Monthly co-design meeting with less than 10 participants: people can sign up at arrival, so that you get not only the number, but their names also and you can capture data on frequency of engagement, participants characteristics, etc. </t>
  </si>
  <si>
    <t xml:space="preserve">Ongoing </t>
  </si>
  <si>
    <t>% of community members having attended at least xx times or frequency (threshold to define to be considered "active" member)</t>
  </si>
  <si>
    <t>See above on measuring attendance</t>
  </si>
  <si>
    <t>Number and % community organisations representatives having attended at least xx times or frequency (threshold to be defined)</t>
  </si>
  <si>
    <t>co-design facilitator would have identified community organisations before and would have done an engagement work with them. Can be captured in different ways, e.g.:
- event where participants have to register/write their name: possibility to ask people whether they come as representative  of community organisations
- if participants do not register, the co-design facilitator can monitor on an ongoing basis attendance of community representatives
- During a meeting representatives of community organisations, possibility to ask them to fill in a form: self-declaration on how many times they attended co-design activities</t>
  </si>
  <si>
    <t>Community as a whole</t>
  </si>
  <si>
    <t>% of community members attending at least one event or meeting</t>
  </si>
  <si>
    <t xml:space="preserve">Survey in the community </t>
  </si>
  <si>
    <t>Mid + end of project</t>
  </si>
  <si>
    <t xml:space="preserve">% of community members having heard about the NBS co-design </t>
  </si>
  <si>
    <t>Representation</t>
  </si>
  <si>
    <t>Ethnicity data among participants, vs. community ethnicity data</t>
  </si>
  <si>
    <t>At first participation, ask participants to fill in a questionnaire [not relevant for informal or festive events] where they can give more informatin about their profile</t>
  </si>
  <si>
    <t>Gender data among participants, vs. community gender data</t>
  </si>
  <si>
    <t>At first participation, ask participants to fill in a questionnaire [not relevant for informal or festive events] where they can give more information about their profile</t>
  </si>
  <si>
    <t>% community organisations representatives having attended at least xx times or frequency (threshold to be defined)</t>
  </si>
  <si>
    <t xml:space="preserve">See above </t>
  </si>
  <si>
    <t xml:space="preserve">Engagement </t>
  </si>
  <si>
    <t>Frequency of engagement: total # times people have participated in a co-design activity </t>
  </si>
  <si>
    <t>Option 1:  Name of participants is captured is most co-design activities - preferably digitally (e.g. "participants clicking on their name at arrival"?) --&gt; total number of times the participants was engaged is easily deductible
Option 2: Name of participants is not captured, or in a way that cannot be easily summed up --&gt; can be asked to participants through a questionnaire</t>
  </si>
  <si>
    <t>Option 1: ongoing
Option 2: Mid + end of project</t>
  </si>
  <si>
    <t xml:space="preserve"> Level of participation/engagement when joining co-design activities </t>
  </si>
  <si>
    <t>Observation from the co-design facilitator</t>
  </si>
  <si>
    <t>Satisfaction towards the co-design process</t>
  </si>
  <si>
    <t>-% people declaring they felt listened to;
- % people declaring the co-design activity happened “as good as” or “better than" what they expected;
-% people that have recommended to someone to take part in the co-design activity    </t>
  </si>
  <si>
    <t xml:space="preserve">- Anonymous questionnaire to participants is also a possible approach, but generally not sufficient to understand the "why". This questionnaire could be open to all participants without minimum level of engagement but preferably a question would be asked on the frequency of engagement to group responses per level of engagement. 
- 1-to-1 interviews or a focus groups would enable to understand the reasons behind satisfaction or dissatisfaction. </t>
  </si>
  <si>
    <t>Beg + mid + end of project</t>
  </si>
  <si>
    <t>co-production principle 1: assets</t>
  </si>
  <si>
    <t>1-5 scale "You value all participants and you build on their strengths and resources"</t>
  </si>
  <si>
    <t>Self-assessment by the project team, using the Self-evaluation Audit Tool developped by the co-production Network for Wales: https://info.copronet.wales/the-self-evaluation-audit-tool/</t>
  </si>
  <si>
    <t>co-production principle 2: networks</t>
  </si>
  <si>
    <t>1-5 scale "You develop networks of mutual support."</t>
  </si>
  <si>
    <t>co-production principle 3: outcomes</t>
  </si>
  <si>
    <t>1-5 scale "You do what matters for all people involved with a focus on outcomes."</t>
  </si>
  <si>
    <t>co-production principle 4: relationships</t>
  </si>
  <si>
    <t>1-5 scale "You build relationships of trust, reciprocity and equality by sharing power and
responsibility."</t>
  </si>
  <si>
    <t>co-production principle 5: catalysts</t>
  </si>
  <si>
    <t>1-5 scale "People are change makers, as an organisation your role is to enable this. "</t>
  </si>
  <si>
    <t>Outputs - Effects on the NBS Design (Process and Results)</t>
  </si>
  <si>
    <t>Output description</t>
  </si>
  <si>
    <t>How to measure it?</t>
  </si>
  <si>
    <r>
      <t>Outcome</t>
    </r>
    <r>
      <rPr>
        <b/>
        <i/>
        <sz val="9"/>
        <color theme="0"/>
        <rFont val="Arial"/>
        <family val="2"/>
      </rPr>
      <t xml:space="preserve"> (From the TOC)</t>
    </r>
  </si>
  <si>
    <t>Positive/ negative</t>
  </si>
  <si>
    <t>Probability</t>
  </si>
  <si>
    <t>Who is impacted?</t>
  </si>
  <si>
    <r>
      <t>Recommended attribution approach(es) 
S</t>
    </r>
    <r>
      <rPr>
        <b/>
        <i/>
        <sz val="9"/>
        <color theme="0"/>
        <rFont val="Arial"/>
        <family val="2"/>
      </rPr>
      <t>ee "Attribution" tab for more info</t>
    </r>
  </si>
  <si>
    <t xml:space="preserve">Attribution - Additional comment </t>
  </si>
  <si>
    <t>Who to get this info from?</t>
  </si>
  <si>
    <t>Design process</t>
  </si>
  <si>
    <t>NBS project team better understand local needs</t>
  </si>
  <si>
    <t>Positive</t>
  </si>
  <si>
    <t>High</t>
  </si>
  <si>
    <r>
      <t xml:space="preserve">NBS project team--&gt; </t>
    </r>
    <r>
      <rPr>
        <i/>
        <sz val="9"/>
        <rFont val="Arial"/>
        <family val="2"/>
      </rPr>
      <t>determine here who are the specific stakeholders (local authority staff, architects, etc.)</t>
    </r>
  </si>
  <si>
    <t xml:space="preserve">Attribution methodology  not essential (possibility to ask people directly about the change solely attributable to your activity)
Alternatively, these attribution approaches are suitable: 
1. Creating a comparison group […] "; 
3. Asking people about the causes of change </t>
  </si>
  <si>
    <t xml:space="preserve">1-to-1 interviews or focus group
</t>
  </si>
  <si>
    <t>Med (optional) + end of project</t>
  </si>
  <si>
    <t>Attribution methodology not required
(Ask people directly about the change  solely attributable to your activity)</t>
  </si>
  <si>
    <t>Negative</t>
  </si>
  <si>
    <t>NBS implementation is delayed</t>
  </si>
  <si>
    <t>NBS Funder, project team, and users</t>
  </si>
  <si>
    <t>- Compare planned timeline with effective timeline for your NBS
- Possibility to compare the timeline of your NBS with the one of other NBS that are not co-produced</t>
  </si>
  <si>
    <t>N.A</t>
  </si>
  <si>
    <t>Design results</t>
  </si>
  <si>
    <t>2. Achievement of intermediate outcomes;</t>
  </si>
  <si>
    <t>End of project</t>
  </si>
  <si>
    <t>Outcomes - Part A: Impact on the NBS Performance (Meets Objectives in Quality, Usage, Cost, Integration)</t>
  </si>
  <si>
    <t>Outcome description</t>
  </si>
  <si>
    <t>How to measure this outcome?</t>
  </si>
  <si>
    <t>Type</t>
  </si>
  <si>
    <t>Outcome (from the TOC)</t>
  </si>
  <si>
    <t>Impact timeline</t>
  </si>
  <si>
    <t>Indicator(s)</t>
  </si>
  <si>
    <r>
      <t xml:space="preserve">Attribution - recommended approach(es)
</t>
    </r>
    <r>
      <rPr>
        <b/>
        <i/>
        <sz val="9"/>
        <color theme="0"/>
        <rFont val="Arial"/>
        <family val="2"/>
      </rPr>
      <t>See "Attribution" tab for more info</t>
    </r>
  </si>
  <si>
    <t>Who to get this data from?</t>
  </si>
  <si>
    <t>When?</t>
  </si>
  <si>
    <t>NBS Quality</t>
  </si>
  <si>
    <t>Social, Environmental, Economic</t>
  </si>
  <si>
    <t>NBS better meets the needs of the users than otherwise</t>
  </si>
  <si>
    <t>Medium term</t>
  </si>
  <si>
    <t>All users</t>
  </si>
  <si>
    <t xml:space="preserve">1. Creating a comparison group […] "; 
2. Achievement of intermediate outcomes;
3. Asking people about the causes of change
</t>
  </si>
  <si>
    <t>When NBS is implemented</t>
  </si>
  <si>
    <t>NBS fails to meet its objectives</t>
  </si>
  <si>
    <t>Low</t>
  </si>
  <si>
    <t xml:space="preserve">Assessment of progress against objectives  (As part of the NBS evaluation) </t>
  </si>
  <si>
    <t>3. Asking people about the causes of change</t>
  </si>
  <si>
    <t xml:space="preserve">Depends of NBS evaluation's timeline </t>
  </si>
  <si>
    <t>Depends of NBS evaluation's data collection methodology</t>
  </si>
  <si>
    <t>NBS Usage</t>
  </si>
  <si>
    <t>NBS is utilised more than it would have been otherwise</t>
  </si>
  <si>
    <t>- Number of users
- Usage level per user</t>
  </si>
  <si>
    <t>N/A</t>
  </si>
  <si>
    <t>Depends on NBS and how a "user" is defined; will vary significantly based on project</t>
  </si>
  <si>
    <t>Social, Environmental</t>
  </si>
  <si>
    <t>Uptake of NBS by the community is quicker than otherwise</t>
  </si>
  <si>
    <t>- Uptake rate (number of users as % of projected capacity at 1 month, 6 months, 12 months)</t>
  </si>
  <si>
    <t xml:space="preserve">1. Creating a comparison group […] "; 
2. Achievement of intermediate outcomes;
3. Asking people about the causes of change
</t>
  </si>
  <si>
    <t>As above</t>
  </si>
  <si>
    <t>NBS Costs</t>
  </si>
  <si>
    <t>Economic</t>
  </si>
  <si>
    <t>NBS upfront costs are changed, vs. plan</t>
  </si>
  <si>
    <t>Positive or negative</t>
  </si>
  <si>
    <t>Funder</t>
  </si>
  <si>
    <t>Cost - upfront</t>
  </si>
  <si>
    <t>- Data to be collected from the NBS project team</t>
  </si>
  <si>
    <t>NBS ongoing / maintenance costs are changed, vs. plan</t>
  </si>
  <si>
    <t>Medium</t>
  </si>
  <si>
    <t>Cost - ongoing</t>
  </si>
  <si>
    <t>- Depends on the NBS, likely the data collection will need to be from the party involved in long-term maintenance and governance of the NBS</t>
  </si>
  <si>
    <t>Integration in the community</t>
  </si>
  <si>
    <t>Social</t>
  </si>
  <si>
    <t>Increased sense of ownership of the NBS</t>
  </si>
  <si>
    <t xml:space="preserve">1. Creating a comparison group […] "; 
3. Asking people about the causes of change
</t>
  </si>
  <si>
    <t>- When NBS is implemented
- 1/2 years after NBS is implemented</t>
  </si>
  <si>
    <t>Social, Economic</t>
  </si>
  <si>
    <t>Increased care given to the NBS / Reduced vandalism</t>
  </si>
  <si>
    <t>- All users
- Funders</t>
  </si>
  <si>
    <t>Number of incidents of vandalism reported on the NBS
Estimated costs of incidents of vandalism</t>
  </si>
  <si>
    <t xml:space="preserve">1. Creating a comparison group […] "; 
2. Achievement of intermediate outcomes;
</t>
  </si>
  <si>
    <t>Dependency: Increased sense of ownership of the NBS (method 2)</t>
  </si>
  <si>
    <t>Outcomes - Part B: Intrinsic Impact of Co-Design</t>
  </si>
  <si>
    <r>
      <t xml:space="preserve">Recommended attribution approach(es)
</t>
    </r>
    <r>
      <rPr>
        <b/>
        <i/>
        <sz val="9"/>
        <color theme="0"/>
        <rFont val="Arial"/>
        <family val="2"/>
      </rPr>
      <t>See "Attribution" tab for more info</t>
    </r>
  </si>
  <si>
    <t>Who to get this information from?</t>
  </si>
  <si>
    <t>Further resources on how to measure this outcome</t>
  </si>
  <si>
    <t>Trust, sense of belonging and vitality of the local democracy</t>
  </si>
  <si>
    <t>Short term</t>
  </si>
  <si>
    <t xml:space="preserve">Survey or 1-to-1 interviews
</t>
  </si>
  <si>
    <t>Some informal social groups gets formalised</t>
  </si>
  <si>
    <t>Number of (formalised) community organisations</t>
  </si>
  <si>
    <t xml:space="preserve">3. Asking people about the causes of change </t>
  </si>
  <si>
    <t>Leaders of community organisations involved in co-design</t>
  </si>
  <si>
    <t xml:space="preserve">Survey or 1-to-1 interviews. Level of formalisation needs to be defined. Experts suggest following option for formalisation (Level = 1: Group leader elected, 2: Social media presence established, 3: Group attains a legal status/registration 4: Group attains NGO status or other formal restricted status)
</t>
  </si>
  <si>
    <t>Sense of belonging and pride to live in this community is increased</t>
  </si>
  <si>
    <t xml:space="preserve">1. Creating a comparison group […] "; 
2. Achievement of intermediate outcomes;
3. Asking people about the causes of change </t>
  </si>
  <si>
    <t>Impact of community's trust towards local government</t>
  </si>
  <si>
    <t>In their paper “Validating a scale for citizen trust in government organizations” (2015) for the International Institute of Administrative Sciences, Stephan Grimmelikhuijsen and Eva Knies have developed a 9 question-model to measure trust. It captures 3 dimensions of trust: 1. perceived competence, 2. perceived benevolence, 3.  perceived integrity
https://www.govtech.com/dc/articles/Can-Trust-in-City-Government-Be-Measured.html
https://www.oecd.org/gov/trust-in-government.htm</t>
  </si>
  <si>
    <t>Emergence of community co-governance</t>
  </si>
  <si>
    <t xml:space="preserve">
Community as a whole (indirect)</t>
  </si>
  <si>
    <t>- Number of formalised community organisations who take a formalised role in governance of the NBS (e.g. seat on management board, leadership in ongoing maintenance and decision making, etc.)</t>
  </si>
  <si>
    <t>NBS Project Team</t>
  </si>
  <si>
    <t>Interview with project team</t>
  </si>
  <si>
    <t>Community as a whole (indirect)</t>
  </si>
  <si>
    <t xml:space="preserve">- Number of (formalised) community organisations, and number of members if collected
- % community members considering that community participation has enhanced </t>
  </si>
  <si>
    <t>Interview with project team; Survey or 1-to-1 interviews</t>
  </si>
  <si>
    <t>Community capacity</t>
  </si>
  <si>
    <t xml:space="preserve">People learn new knowledge (e.g. local issues, policy) and skills (e.g. facilitation) </t>
  </si>
  <si>
    <t xml:space="preserve">Survey, 1-to-1 interviews or focus groups
</t>
  </si>
  <si>
    <t>People gain confidence in their leadership and community engagement</t>
  </si>
  <si>
    <t>People use these new skills in other personal/professional contexts</t>
  </si>
  <si>
    <t>End of project + after project (~1year)</t>
  </si>
  <si>
    <t xml:space="preserve">Social cohesion </t>
  </si>
  <si>
    <t>Increased interpersonal conflict - tension arise due to disagreements on the NBS design and implementation</t>
  </si>
  <si>
    <t>People meet new persons or strengthen social connexions</t>
  </si>
  <si>
    <t xml:space="preserve">End of project </t>
  </si>
  <si>
    <t>People strengthen their social network</t>
  </si>
  <si>
    <t>Attribution Methodologies</t>
  </si>
  <si>
    <t>Attribution methodologies potentially suitable to the measurement of NBS co-design</t>
  </si>
  <si>
    <t xml:space="preserve">Please note that these attribution methodologies are not exclusive, and that triangulating / cross-referencing approaches enables a better level of evidence. </t>
  </si>
  <si>
    <t>Methodology*</t>
  </si>
  <si>
    <t>Description*</t>
  </si>
  <si>
    <t xml:space="preserve">Level of relevance in our context </t>
  </si>
  <si>
    <t>Why?</t>
  </si>
  <si>
    <t>How can we use this approach in practice in our context?</t>
  </si>
  <si>
    <t>Counterfactual approaches ("Attribution approaches")</t>
  </si>
  <si>
    <t>Creating a comparison group through "quasi-experimental designs"</t>
  </si>
  <si>
    <t xml:space="preserve">These approaches involve constructing comparison groups but  - as opposed to "experimental designs" - the comparison groups are not formed using random assignment such as Randomised Control Trials methods. These designs are often more feasible in an impact evaluation and may be considered to provide a sufficiently valid comparison between those who do receive an intervention ("target" or "treatment" group) and those who do not receive an intervention ("control" or "comparison" group). </t>
  </si>
  <si>
    <t xml:space="preserve">1. Theses approaches will be possible only if a "control" group can be formed, i.e. if these two conditions are met:
- a similar type of NBS (with similar goals) is being designed in the same community, or in another community with comparable characteristics;
-  This second NBS is not being co-produced. 
Due to the unique nature of each NBS, we recognise than establishing a control group is unlikely to be possible.
2. Some consider that attribution approaches are not suitable to NBS due to the complexity of a collective intervention: "An attribution analysis is unsuitable to apply when  evaluating  complex  programs  consisting  of  many interacting  variables,  collaborative interventions and unpredictability" [Evaluating the Effects of co-production Initiatives in Public Service Organizations, Brix et al, 2017]
</t>
  </si>
  <si>
    <t>Collect data (possibly as recommended in this framework - see "data collection approaches") -  in a similar way in the "target" and in the "control" group. The difference in results between those two groups can be considered as what is attributable to "co-production activities". 
 It is recommended to mix this approach with other ones below, especially "3. Asking people about the causes of change"</t>
  </si>
  <si>
    <t>Consistency of evidence with causal relationship ("Contribution approaches")</t>
  </si>
  <si>
    <t xml:space="preserve">Achievement of intermediate outcomes  </t>
  </si>
  <si>
    <t xml:space="preserve">Checking whether all cases that achieved the final impacts also achieved the intermediate outcomes identified in the theory of change. </t>
  </si>
  <si>
    <t>Long term outcomes can be achieved only if some short term outcomes are achieved. We have designed a Theory of Change of co-design in an NBS context to better understand these dependencies. 
This methodology is not sufficient to get a rigourous analysis of attribution, but it is a relevant first "filter" to exclude what impact cannot be attributed to your intervention.</t>
  </si>
  <si>
    <t xml:space="preserve">This framework builds on this approach. We have highlighted the key "dependencies" (not exhaustive) associated with the achievement of outcomes. For example, we have assumed that a key dependency for the impact "Reduced vandalism" is "Increased sense of ownership of the NBS". In other words, if you measure that "vandalism has reduced", but that "the sense of ownership of the NBS has not been increased", you won't be able to attribute the reduced vandalism to your co-design activities. </t>
  </si>
  <si>
    <t>Asking people about the causes of change  (formally called "interviewing key informants")</t>
  </si>
  <si>
    <r>
      <t>This is not about asking people if they believe the intervention has produced the impacts (which can be affected by their level of knowledge of causal processes and their intentions regarding the continuation of the intervention). It is instead about asking them to explain the causal processes following their involvement.</t>
    </r>
    <r>
      <rPr>
        <i/>
        <sz val="9"/>
        <color theme="1"/>
        <rFont val="Arial"/>
        <family val="2"/>
      </rPr>
      <t xml:space="preserve"> For example, in a programme that aims to support the national government to develop new, evidence-based policies, a key informant interview might ask about the process of developing the policies, and work backwards to the programme, avoiding leading questions that assume the programme has been the major cause. </t>
    </r>
  </si>
  <si>
    <t xml:space="preserve">This is probably the most relevant methodology to get a sense of attribution in our context, as:
- Counterfactual approaches are difficult to implement and may not be considered relevant;
- All contribution methodologies reliant on quantitative data analysis are not applicable as our data is qualitative and there is very little existing data to build on. 
Hence, hearing from people that the co-design has contributed to the realisation of a change, is probably the best, yet not fully scientific appraoch, that is left. </t>
  </si>
  <si>
    <t>Checking results against expert predictions</t>
  </si>
  <si>
    <t>Making predictions based on the theory of change or an emerging theory of wider contributors to outcomes, and then following up on whether or not these predictions actually materialize over time.</t>
  </si>
  <si>
    <t>Applicable, despite a low number of experts of co-design in a NBS context (quite a "niche" area)</t>
  </si>
  <si>
    <t>We interviewed experts of co-design as part of the development of this framework.</t>
  </si>
  <si>
    <t>Checking consistency with existing literature</t>
  </si>
  <si>
    <t xml:space="preserve">Checking results against what is known from reviewing the literature in the area of interest, to identify consistencies/inconsistencies. This must be done cautiously and with explicit mention of any limitations in the existing literature (or subset thereof). </t>
  </si>
  <si>
    <t>Limited evidence available</t>
  </si>
  <si>
    <t>We did a literature review as part of the development of this framework.</t>
  </si>
  <si>
    <t>Comparative case studies or qualitative comparative analysis</t>
  </si>
  <si>
    <t>- Comparative case studies: systematically comparing case studies to understand the array of factors that may be responsible for the impacts.
- Qualitative comparative analysis:  this involves comparing the configurations of different case studies to identify the components that appear to be most responsible for producing specific outcomes.</t>
  </si>
  <si>
    <t>- Limited evidence available
- The complexity of the stakeholders involved, and the uniqueness of each NBS, limits the transferability of learnings</t>
  </si>
  <si>
    <t>This framework aims to support NBS project teams in evaluating the impact of co-producion. We hope it will facilitate cross-learnings and comparison of case studies.</t>
  </si>
  <si>
    <t>Modus operandi</t>
  </si>
  <si>
    <t xml:space="preserve">Drawing on the previous experience of participants and stakeholders to determine what array or pattern of effects is typical for an intervention. For example, a training programme might have a particular ‘signature’ terminology or practice that is evident among participants. </t>
  </si>
  <si>
    <t>The complexity of the stakeholders involved, and the uniqueness of each NBS, limits the transferability of learnings</t>
  </si>
  <si>
    <t>If you develop your own Theory of Change of co-design, involve participants and stakeholders and make sure you build on learnings from previous experiences.</t>
  </si>
  <si>
    <t>Realist analysis of testable hypotheses</t>
  </si>
  <si>
    <t>Using a realist theory of change (i.e., what works for whom in what circumstances and through what causal mechanisms) to identify specific contexts in which positive results would and would not be expected, and checking these against the observed situations.</t>
  </si>
  <si>
    <t>This methodology is not sufficient to get a rigourous analysis of attribution, but it is a relevant first "filter" to exclude what impact cannot be attributed to your intervention.</t>
  </si>
  <si>
    <t>You could develop your own Theory of Change of co-design, that would be specific to your NBS, and would explore key assumptions (what needs to happen in your context for outcomes to be achieved?)</t>
  </si>
  <si>
    <t>Ruling out alternative explanations ("Contribution approaches")</t>
  </si>
  <si>
    <t>Testing with people alternative explanations (formally called "Key informant interviews")</t>
  </si>
  <si>
    <t>Asking either experts in the specific type of programme, community members or other stakeholders to identify other possible explanations and, if feasible, to assess whether these explanations can be ruled out.</t>
  </si>
  <si>
    <t xml:space="preserve">- It is difficult to identify alternative explanations as co-design is a process.
- It may be relevant in some cases. For example, one may attribute an "improved community trust in local government" to the co-design activities whereas over th same period of time, elections have been held and there have been changes in political leadership. It may be interesting in this case to explore whether or not this political changes have led to an increased trust. 
- This methodology to attribution is likely to be time-consuming/resource-intensive, hence difficult to implement. </t>
  </si>
  <si>
    <t>1. Research existing evidence on the causal relationship between the outcome and alternative explanations;
2. If not sufficient, you can either integrate into your survey/interviews a question that would test alternative explanations, or have a few separate in-depth interviews or focus groups to test alternative explanations.</t>
  </si>
  <si>
    <t>* Source: UNICEF, "Overview: Strategies for Causal Attribution", Methodological Briefs Impact Evaluation No. 6</t>
  </si>
  <si>
    <t>Outcomes from Measurement Section Mapped to Long Term (Valued) Impact</t>
  </si>
  <si>
    <t>Outcome of Co-Design</t>
  </si>
  <si>
    <t>Possible Type of Impact</t>
  </si>
  <si>
    <t>Possible Impacts (Long-Term)</t>
  </si>
  <si>
    <t>OUTCOMES</t>
  </si>
  <si>
    <t>Outcomes A</t>
  </si>
  <si>
    <t>Public health and wellbeing
Social inclusion
Public participation
Safety and security
Education
Green space mangagement
Flood risk / coastal erosion
Climate change
Biodiversity
Air quality
Water management
Urban temperature regulation
Upfront costs of NBS
Ongoing costs of NBS
Local business revenue generation
New green jobs
Changes in property value
Municipal revenue generation</t>
  </si>
  <si>
    <t>Upfront costs of NBS</t>
  </si>
  <si>
    <t>Ongoing costs of NBS</t>
  </si>
  <si>
    <t>Public health and wellbeing
Social inclusion
Public participation
Safety and security
Green space mangagement
Ongoing costs of NBS</t>
  </si>
  <si>
    <t>Safety and security
Green space mangagement
Ongoing costs of NBS</t>
  </si>
  <si>
    <t>Outcomes B</t>
  </si>
  <si>
    <t>Public health and wellbeing
Social inclusion
Public participation</t>
  </si>
  <si>
    <t>Social inclusion
Public participation</t>
  </si>
  <si>
    <t>Social inclusion
Public participation
Ongoing costs of NBS</t>
  </si>
  <si>
    <t>Education</t>
  </si>
  <si>
    <t>Education
New green jobs</t>
  </si>
  <si>
    <t>Public health and wellbeing
Social inclusion</t>
  </si>
  <si>
    <t>Impact Theme</t>
  </si>
  <si>
    <t>Example LT Impact / Outcomes</t>
  </si>
  <si>
    <t>Example of Valued Indicators for Outcome</t>
  </si>
  <si>
    <t>Value</t>
  </si>
  <si>
    <t>Explanation of value</t>
  </si>
  <si>
    <t>Source</t>
  </si>
  <si>
    <t xml:space="preserve"> </t>
  </si>
  <si>
    <r>
      <t>Public health and wellbeing</t>
    </r>
    <r>
      <rPr>
        <sz val="10"/>
        <rFont val="Arial"/>
        <family val="2"/>
      </rPr>
      <t>​</t>
    </r>
  </si>
  <si>
    <t>Increased user physical health</t>
  </si>
  <si>
    <t>Health and wellbeing benefit of outdoor physical activity per person per use</t>
  </si>
  <si>
    <t>Cost of gym trip</t>
  </si>
  <si>
    <t>Social Value UK, "Calculating Value of Edinburgh's Parks"</t>
  </si>
  <si>
    <t>Decreased annual GP-related medical costs per user per year</t>
  </si>
  <si>
    <t>Calculated park user reduction in GP-related medical costs</t>
  </si>
  <si>
    <t>Fields in Trust</t>
  </si>
  <si>
    <t>Volunteering in outdoor space increases physical activity, per person per use</t>
  </si>
  <si>
    <t>Cost of pool session</t>
  </si>
  <si>
    <t>Users of sports space (e.g. football field) per person per session</t>
  </si>
  <si>
    <t>Cost of fitness sesion</t>
  </si>
  <si>
    <t>Physical health benefit of green space use per person per year</t>
  </si>
  <si>
    <t>Estimate of physical health costs and 7% attribution benefit from parks</t>
  </si>
  <si>
    <t>GLA Natural Capital Accounts 2017</t>
  </si>
  <si>
    <t>Increased user mental health</t>
  </si>
  <si>
    <t>Feeling of relaxation per person per use of outdoor space</t>
  </si>
  <si>
    <t>Stakeholder valuation</t>
  </si>
  <si>
    <t>Cost of mental ill health per person per year (that can be offset by using green space)</t>
  </si>
  <si>
    <t>Estimate of mental health costs</t>
  </si>
  <si>
    <t>Increased user overall wellbeing</t>
  </si>
  <si>
    <t>Annual value of life satisfaction derived from using local park/green space &gt;1x per month</t>
  </si>
  <si>
    <t>Estimate increase in annual income to equate satisfaction from regular visit to parks</t>
  </si>
  <si>
    <t>Willingness to pay for parks per person per year</t>
  </si>
  <si>
    <t>Willingness to pay to support maintenance/preservation park in UK</t>
  </si>
  <si>
    <r>
      <t>Social inclusion</t>
    </r>
    <r>
      <rPr>
        <sz val="10"/>
        <rFont val="Arial"/>
        <family val="2"/>
      </rPr>
      <t>​</t>
    </r>
  </si>
  <si>
    <t>Increased number of social connections (for user)</t>
  </si>
  <si>
    <t>Volunteers have made new friends and increased their social contacts significantly</t>
  </si>
  <si>
    <t>Survey valuation</t>
  </si>
  <si>
    <t>Increased levels of socialisation (for user)</t>
  </si>
  <si>
    <t>Increased socialisation per visit by meeting new people</t>
  </si>
  <si>
    <t>Average spend on socialising</t>
  </si>
  <si>
    <t>Increased sense of community belonging</t>
  </si>
  <si>
    <t>Sense of belonging from visiting a community location per person per use</t>
  </si>
  <si>
    <t>Cost of spend on community activities</t>
  </si>
  <si>
    <r>
      <t>Public participation</t>
    </r>
    <r>
      <rPr>
        <sz val="10"/>
        <rFont val="Arial"/>
        <family val="2"/>
      </rPr>
      <t>​</t>
    </r>
  </si>
  <si>
    <t>Increased levels of satisfaction (for user)</t>
  </si>
  <si>
    <t>Volunteers get sense of satisfaction from volunteering/giving back</t>
  </si>
  <si>
    <t>Average charity contribution</t>
  </si>
  <si>
    <r>
      <t>Safety / security</t>
    </r>
    <r>
      <rPr>
        <sz val="10"/>
        <rFont val="Arial"/>
        <family val="2"/>
      </rPr>
      <t>​</t>
    </r>
  </si>
  <si>
    <t>Decreased crime</t>
  </si>
  <si>
    <t>Decrease per theft per occurrence</t>
  </si>
  <si>
    <t>Average cost of an average theft (incl criminal justice services, impact on person, etc)</t>
  </si>
  <si>
    <t>Home Office, "The Economic and Social Costs of crime"</t>
  </si>
  <si>
    <t>Decrease per assault per occurrence</t>
  </si>
  <si>
    <t>Volunteer learns new skills</t>
  </si>
  <si>
    <t>Volunteers learn new skills</t>
  </si>
  <si>
    <t>Cost of 3 wildlife courses</t>
  </si>
  <si>
    <t>Increase in student education levels</t>
  </si>
  <si>
    <t>Schools able to provide outdoor learning per student per session</t>
  </si>
  <si>
    <t>Cost of outdoor educational experience</t>
  </si>
  <si>
    <t>Students can learn about wildlife/nature from the environmental space per student per learning experience</t>
  </si>
  <si>
    <t>Cost of environmental learning experience</t>
  </si>
  <si>
    <t>Environmental</t>
  </si>
  <si>
    <r>
      <t>Green space management</t>
    </r>
    <r>
      <rPr>
        <sz val="10"/>
        <rFont val="Arial"/>
        <family val="2"/>
      </rPr>
      <t>​</t>
    </r>
  </si>
  <si>
    <r>
      <t>Flood risk / coastal erosion</t>
    </r>
    <r>
      <rPr>
        <sz val="10"/>
        <rFont val="Arial"/>
        <family val="2"/>
      </rPr>
      <t>​</t>
    </r>
  </si>
  <si>
    <r>
      <t>Climate change</t>
    </r>
    <r>
      <rPr>
        <sz val="10"/>
        <rFont val="Arial"/>
        <family val="2"/>
      </rPr>
      <t>​</t>
    </r>
  </si>
  <si>
    <t>Sequestration of carbon dioxide from atmosphere</t>
  </si>
  <si>
    <t>Value per tonne of non-traded carbon dioxide (UK value)</t>
  </si>
  <si>
    <t>Valuation from Department for Business, Energy &amp; Industrial Strategy, 2017</t>
  </si>
  <si>
    <r>
      <t>Biodiversity</t>
    </r>
    <r>
      <rPr>
        <sz val="10"/>
        <rFont val="Arial"/>
        <family val="2"/>
      </rPr>
      <t>​</t>
    </r>
  </si>
  <si>
    <t>Increase in sustainability of agricultural and forest ecosystems</t>
  </si>
  <si>
    <t>Total value of biodiversity benefits</t>
  </si>
  <si>
    <t>Varies</t>
  </si>
  <si>
    <t>Total valuation of biodiversity benefits worldwide performed in 1997 and estimated at $319 billion</t>
  </si>
  <si>
    <t>Increase in nature-based tourism</t>
  </si>
  <si>
    <t>Value of increase in nature-based tourism</t>
  </si>
  <si>
    <t>Increase in fishing sustainability</t>
  </si>
  <si>
    <t>Value of increase in fishing sustainability</t>
  </si>
  <si>
    <r>
      <t>Air quality</t>
    </r>
    <r>
      <rPr>
        <sz val="10"/>
        <rFont val="Arial"/>
        <family val="2"/>
      </rPr>
      <t>​</t>
    </r>
  </si>
  <si>
    <t>Reduced levels of pollutants</t>
  </si>
  <si>
    <t>Value of plant absorption per ton of polluntants (nitrogen dioxide, sulfur dioxide, carbon monoxide, ozone,particulates)</t>
  </si>
  <si>
    <t>$4,631</t>
  </si>
  <si>
    <t>Estimate from Washington DC, USA parks for health and productivity</t>
  </si>
  <si>
    <t>Conservations Tools - Economic Benefits of Parks</t>
  </si>
  <si>
    <t>Water management</t>
  </si>
  <si>
    <t>Increased stormwater retention</t>
  </si>
  <si>
    <t>Value per 100 cubic ft of stormwater retention in green space</t>
  </si>
  <si>
    <t>$1.2</t>
  </si>
  <si>
    <t>Philadelphia USA park system; cost of water treatment per cubic foot</t>
  </si>
  <si>
    <t>Reduced demand for rainwater treatment</t>
  </si>
  <si>
    <t>Value per 100 cubic ft of stormwater avoiding treatment due to tree cover</t>
  </si>
  <si>
    <t>$10.52</t>
  </si>
  <si>
    <t>Estimated cost of building stormwater treatment center ($38 million for 19 million cubic ft area) in Garland, USA</t>
  </si>
  <si>
    <t>Urban temperature regulation</t>
  </si>
  <si>
    <t>Increased regulation of urban temperature</t>
  </si>
  <si>
    <t>Value by which green spaces in a city contribute to urban cooling</t>
  </si>
  <si>
    <t>Estimate for London is 2 degrees Celcius reduction during heat waves, or £594 million based on numbers of lives saved by avoiding heat wave deaths</t>
  </si>
  <si>
    <r>
      <t>Upfront cost of NBS</t>
    </r>
    <r>
      <rPr>
        <sz val="10"/>
        <rFont val="Arial"/>
        <family val="2"/>
      </rPr>
      <t>​</t>
    </r>
  </si>
  <si>
    <t>Change in upfront costs</t>
  </si>
  <si>
    <t>Cost of designing and building the NBS</t>
  </si>
  <si>
    <t>From NBS project team</t>
  </si>
  <si>
    <r>
      <t>Ongoing cost of NBS</t>
    </r>
    <r>
      <rPr>
        <sz val="10"/>
        <rFont val="Arial"/>
        <family val="2"/>
      </rPr>
      <t>​</t>
    </r>
  </si>
  <si>
    <t>Change in ongoing costs</t>
  </si>
  <si>
    <t>Cost of operating and maintaining the NBS</t>
  </si>
  <si>
    <t>Local business revenue generation</t>
  </si>
  <si>
    <t>Increased revenue for local businesses</t>
  </si>
  <si>
    <t>Visitors spend money locally as a result of visit, per person per visit</t>
  </si>
  <si>
    <t>Estimated contribution</t>
  </si>
  <si>
    <t>Prices for products in districts with trees 11% higher than treeless districts</t>
  </si>
  <si>
    <t>+ 11%</t>
  </si>
  <si>
    <t>Estimated price impact from American Planning Association</t>
  </si>
  <si>
    <t>New green jobs</t>
  </si>
  <si>
    <t>New jobs created in tourism</t>
  </si>
  <si>
    <t>Number of jobs created by the NBS</t>
  </si>
  <si>
    <t>Estimate from 8 heritage sites in Pennsylvania USA (example) are that 4,372 jobs are supported by these green spaces</t>
  </si>
  <si>
    <t>Conservations Tools - Economic Benefits of Land Conservation</t>
  </si>
  <si>
    <t>Change in property value</t>
  </si>
  <si>
    <t>Increase property values close to green space</t>
  </si>
  <si>
    <t>Property uplift for houses 1km from green space</t>
  </si>
  <si>
    <t>+ 3-8%</t>
  </si>
  <si>
    <t>Measurements from various UK locations</t>
  </si>
  <si>
    <t>Municipal revenue generation</t>
  </si>
  <si>
    <t>Revenue generated directly for local government from the NBS</t>
  </si>
  <si>
    <t>Annual revenue generated from a specific green space</t>
  </si>
  <si>
    <t>Example from Philadelphia, USA - wildlife generates $6 billion annually for the state economy mostly from tourism, and hunting/fishing</t>
  </si>
  <si>
    <t>Increased property taxes for properties near NBS</t>
  </si>
  <si>
    <t>As a percentage of property price uplift</t>
  </si>
  <si>
    <t>Increased local business taxes for businesses near NBS</t>
  </si>
  <si>
    <t>As apercentage of increased revenue for local businesses</t>
  </si>
  <si>
    <t>Example of Net Added Value Calculation for Co-Design - Using Reference Values</t>
  </si>
  <si>
    <t>Inputs and Outcomes</t>
  </si>
  <si>
    <t>Valuation of Input / Outcome</t>
  </si>
  <si>
    <t>Net Added Value</t>
  </si>
  <si>
    <t>Input Type</t>
  </si>
  <si>
    <t>Input to Co-Design</t>
  </si>
  <si>
    <t>Monetisation Factor</t>
  </si>
  <si>
    <t>Monetised value</t>
  </si>
  <si>
    <t>Net added-value one-year</t>
  </si>
  <si>
    <t>Years incurred</t>
  </si>
  <si>
    <t>Net added-value multi-year</t>
  </si>
  <si>
    <t>INPUTS</t>
  </si>
  <si>
    <t>3x community researchers - 6 months</t>
  </si>
  <si>
    <t>Salary</t>
  </si>
  <si>
    <t>1x co-design coordinator</t>
  </si>
  <si>
    <t>Salary, 0.5 FTE</t>
  </si>
  <si>
    <t>6 co-design events</t>
  </si>
  <si>
    <t>Cost of delivery</t>
  </si>
  <si>
    <t>1,300 participant hours</t>
  </si>
  <si>
    <t>Minimum wage £7/hr</t>
  </si>
  <si>
    <t>Participant knowledge</t>
  </si>
  <si>
    <t>800 unique participants</t>
  </si>
  <si>
    <t>Monetisation not available</t>
  </si>
  <si>
    <t>Total</t>
  </si>
  <si>
    <t>Outcome Type</t>
  </si>
  <si>
    <t>Types of Long-term Value</t>
  </si>
  <si>
    <t>Long-term / Valued outcome</t>
  </si>
  <si>
    <t>NBS usage</t>
  </si>
  <si>
    <t xml:space="preserve">NBS utilised by 10% more people (against control group: 1,500)
</t>
  </si>
  <si>
    <t>Social - Public health and wellbeing</t>
  </si>
  <si>
    <t>Increased physical health outcomes</t>
  </si>
  <si>
    <t>NBS expected to deliver £67 per user/year of physical health benefits. 150 (10%*1500) more users</t>
  </si>
  <si>
    <t>Increased mental health outcomes</t>
  </si>
  <si>
    <t>NBS expected to deliver £42 per user/year of mental health benefits. 150 (10%*1500) more users</t>
  </si>
  <si>
    <t>Uptake of green roofs increases 20%</t>
  </si>
  <si>
    <t>Environmental - Water management</t>
  </si>
  <si>
    <t>Assume 20% increase in this project = 10000 cubic ft - £10.5 value per 100 cubic ft in reduction to rainwater treatment = $1050 = £823</t>
  </si>
  <si>
    <t>Environmental - Air quality</t>
  </si>
  <si>
    <t>Estimated 1 ton of pollutant absorption worth $4,631. Assume 0.25 tons absorbed annually = $1157 = £907</t>
  </si>
  <si>
    <t>Reduced vandalism</t>
  </si>
  <si>
    <t>Vandalism reduced 50% compared to control</t>
  </si>
  <si>
    <t>Economic - Ongoing costs of NBS</t>
  </si>
  <si>
    <t>Decreased ongoing costs of NBS (maintenance)</t>
  </si>
  <si>
    <t>Cost of vandalism repairs for control £16,000</t>
  </si>
  <si>
    <t>NBS costs</t>
  </si>
  <si>
    <t>Co-design delayed project build by 3 weeks</t>
  </si>
  <si>
    <t>Economic - Upfront costs of NBS</t>
  </si>
  <si>
    <t>Increased upfront costs of NBS (project costs)</t>
  </si>
  <si>
    <t>Lost costs estimated for 3 week delay is £10,000</t>
  </si>
  <si>
    <t>CD participants gain confidence in leadership</t>
  </si>
  <si>
    <t>100 participants engaged repeatedly, estimated 30% say their confidence increased</t>
  </si>
  <si>
    <t>Social - Education</t>
  </si>
  <si>
    <t>Cost of leadership training course £50</t>
  </si>
  <si>
    <t>CD participants feel more trust in project</t>
  </si>
  <si>
    <t>100 participants engaged repeatedly, estimated 80% say their trust increased</t>
  </si>
  <si>
    <t>Social - Social inclusion</t>
  </si>
  <si>
    <t>Cost of spend on community activitiy per person (£2.1) * 80%*100</t>
  </si>
  <si>
    <t>Local community group manages NBS, replacing need to staff to maintain the NBS</t>
  </si>
  <si>
    <t>Decreased ongoing costs of NBS (governance)</t>
  </si>
  <si>
    <t>1 staff part time - 10,000 annually</t>
  </si>
  <si>
    <t>Increased interpersonal conflict</t>
  </si>
  <si>
    <t>100 participants engaged repeatedly, estimated 10% felt increased interpersonal conflict</t>
  </si>
  <si>
    <t>Decreased wellbeing</t>
  </si>
  <si>
    <t>TOTAL Net Added Value</t>
  </si>
  <si>
    <t xml:space="preserve">Long term (Valued) Impact - With Reference Values from External SROIs/CBAs
</t>
  </si>
  <si>
    <t>Note: Yellow cells are co-design specific</t>
  </si>
  <si>
    <t>No example</t>
  </si>
  <si>
    <t>Varies by NBS</t>
  </si>
  <si>
    <t>CD participants</t>
  </si>
  <si>
    <t xml:space="preserve">CD participants - active group only </t>
  </si>
  <si>
    <t>NBS project team, CD participants</t>
  </si>
  <si>
    <t>NBS project team, CD participants, NBS users</t>
  </si>
  <si>
    <t>NBS project team, CD participants - active group only</t>
  </si>
  <si>
    <t xml:space="preserve">NBS project team: 1-to-1 interviews or focus group
CD participants - active group only: survey, focus group or 1-to-1 inerviews
</t>
  </si>
  <si>
    <t>- High for CD participants
- Medium for other users</t>
  </si>
  <si>
    <t>- CD participants
- All users</t>
  </si>
  <si>
    <t>CD participants - active group only</t>
  </si>
  <si>
    <t>"Active" CD participants</t>
  </si>
  <si>
    <t>- CD participants
- Community as a whole (indirect)</t>
  </si>
  <si>
    <t xml:space="preserve"> % active CD participants and % community members feeling….
... (option 1) happier to live in this community 
… (option 2) feeling "home" when walking in the community, more so as a result of the coproduced NBS </t>
  </si>
  <si>
    <t>- "Active" CD participants
- Community as a whole</t>
  </si>
  <si>
    <t>% active CD participants and % community members with higher level of trust towards local government. 
Proxy to measure trust: agreement with the statements: 1. [the local government] is genuinely interested in the well-being of citizens, 2. It keeps its commitments</t>
  </si>
  <si>
    <t>- NBS Project Team;
- "Active CD participants"</t>
  </si>
  <si>
    <t>Active CD participants</t>
  </si>
  <si>
    <t>% active CD participants declaring having used these new skills in other personal/professional contexts</t>
  </si>
  <si>
    <t>Estimated time spent on co-design activities - and associated costs (example: in £)</t>
  </si>
  <si>
    <t>Project team collects on a regular basis the estimated time they spent on co-design activities, such as:
- (planning) co-design planning and overall management 
- (outreach &amp; engagement)  understanding local context, identifying community organisations / individuals to be involved and engage
- (events) preparing and faciltating co-design events
- (communication) communicating with the community
- (analysis and design) Analysing findings from the community engagement</t>
  </si>
  <si>
    <t>- Direct costs (in £) of co-design events e.g. budget spent on booking rooms, food and drink, etc.
- Indirect costs (in £) of events: e.g. estimated costs of booking rooms that are provided for free by partner organisations</t>
  </si>
  <si>
    <t>- To collect number of participants per event, see  "Activities" tab --&gt; Reach
- To collect time per event: on an ongoing basis by the co-design facilitator</t>
  </si>
  <si>
    <t xml:space="preserve">- Estimated time spent by the NBS project team to upskill on co-design - and estimated associated costs
- Direct costs of training for the team, if any
- Costs associated with the involvement of co-design experts in the NBS
</t>
  </si>
  <si>
    <t>Improved understanding of local context and needs for the NBS project team as a result of co-design activities</t>
  </si>
  <si>
    <t xml:space="preserve">Ask project team whether they feel they have a better understanding of local context and needs as a result of co-design, and ask them to give examples, or explain why. </t>
  </si>
  <si>
    <t># ideas generated as a result of co-design activities (estimated)</t>
  </si>
  <si>
    <t>Assumption to test with the NBS team and co-design participants: The failure of the NBS to meet its objective is attributable to the co-design activity</t>
  </si>
  <si>
    <t>Attribution is difficult to establish.
-  It can be deduced from achievement of other outcomes such as "NBS better meets the needs" (method 2)
- we can compare number of users with a similar NBS (method 1)
- we can ask users why they're using the NBS and see if co-design is mentioned (method 3)</t>
  </si>
  <si>
    <t>Dependency: "increase sense of ownership of the NBS" (Uptake is likely to quicker as a result of co-design only if sense of ownership is higher) (method 2)</t>
  </si>
  <si>
    <t>People feel proud of their engagement in the co-design activities</t>
  </si>
  <si>
    <t>% active CD participants feeling proud of their engagement in the co-design activities ("active" to be defined)</t>
  </si>
  <si>
    <t>Community participation is enhanced / People participate in other community initiatives as a result of their experience in the co-design process (wording tbc)</t>
  </si>
  <si>
    <t>As evaluators, we may be willing to "evidence" that co-design has made a difference, we may start with this hypothesis in mind, even inconsciously. Interviewees may understand or expect this, and get tempted to "please" you by "over-attributing" a change to the co-design activities. 
Here are a few tips on best practice to apply this methodology:
- Think about who will be administrating surveys/interviews, and whether this can affect people's answers;
- Avoid leading question when possible. Be open and explore all potential causes of change. For example, instead of asking: "Would you say that community participation has enhanced as a result of co-design?", prefer "Have you seen any change in community participation over the last year? How do you explain it?"</t>
  </si>
  <si>
    <t>CD has resulted in more ideas generated</t>
  </si>
  <si>
    <t>CD has resulted in better ideas generated</t>
  </si>
  <si>
    <t>NBS project team considering that CD has resulted in better ideas generated</t>
  </si>
  <si>
    <t>CD has resulted in a slow decision-making, inaction or loss of direction</t>
  </si>
  <si>
    <t xml:space="preserve">CD has resulted in positive design change </t>
  </si>
  <si>
    <t>NBS project team / CD participants considering that CD has resulted in positive design change
Distinction to be made between the following levels of positive design change:
- small: minor improvement to an element/feature of the NBS
- medium: significant improvement to an element/feature of the NBS, or introduction of a new element/feature that has improved a bit the NBS
- large: introduction of a new element / feature which has significantly improved the NBS</t>
  </si>
  <si>
    <t>Dependency: "CD has resulted in more ideas generated" or "better ideas generated"</t>
  </si>
  <si>
    <t>- % users considering that their expectations from the NBS are met
- % CD active participants / % NBS project team member considering that a design change has enabled the NBS to better meet the needs of the users</t>
  </si>
  <si>
    <t>% CD active participants and % community members...
- (option 1)… considering that the NBS has been developped by and for the community 
- (option 2)…  feeling proud of the NBS
- (option 3) … feeling fully included and comfortable when using the NBS</t>
  </si>
  <si>
    <t xml:space="preserve">Assumptions to be tested: 
- The more active people are in the CD process, the greater their sense of ownership will be.
- People aware of the CD are likely to have a greater sense of ownership.
How to test them? Through a cross-analysis with data on CD participation, and data on awareness on the CD (% of community members having heard about the NBS co-design) 
Method 3: Ask the community the reasons behind their answers (why do they feel proud/ why do they feel comfortable?) and see whether CD is spontaneously mentioned </t>
  </si>
  <si>
    <t>https://bmCDsychology.biomedcentral.com/articles/10.1186/s40359-015-0085-0</t>
  </si>
  <si>
    <t>% active CD participants having learnt new knowledge or skills as a result of their participation to CD</t>
  </si>
  <si>
    <t>% active CD participants reporting higher level of confidence in their leadership and community engagement, than before their participation to CD</t>
  </si>
  <si>
    <t>% CD participants and % community members considering….
(option 1)... that disagreements on the NBS has led to some tension and conflict
(option 2)… that they've been personally affected by tension or conflict arising as a result of the CD activities</t>
  </si>
  <si>
    <t>% active CD participants considering they have strenghthen their social connexions as a result of the CD activities</t>
  </si>
  <si>
    <t>Dependency: co-design has resulted in a change in NBS design. It is key to measure the latter to be able to confirm that NBS "better" meets the needs of the users as a result of co-design.</t>
  </si>
  <si>
    <t xml:space="preserve">- Users
- "Active" CD participants
- NBS project team
</t>
  </si>
  <si>
    <t xml:space="preserve">If not covered already by the NBS evaluation framework, options include:
- with users: survey, 1-to-1 interviews or focus groups
- with "Active" CD participants: focus groups 
- with NBS project team: focus group
</t>
  </si>
  <si>
    <t xml:space="preserve">-  "Active" CD participants
- NBS project team
</t>
  </si>
  <si>
    <t>-  "Active" CD participants
- Community as a whole</t>
  </si>
  <si>
    <t xml:space="preserve">- With "Active" CD participants: focus groups or 1-to-1 interviews
- With the community: survey </t>
  </si>
  <si>
    <t>Framework for evaluating the impact of co-design for Nature-Based Solutions</t>
  </si>
  <si>
    <t>This Framework:</t>
  </si>
  <si>
    <r>
      <t xml:space="preserve">This Framework is intended to be read and used alongside the corresponding </t>
    </r>
    <r>
      <rPr>
        <b/>
        <sz val="10"/>
        <color theme="1"/>
        <rFont val="Airla"/>
      </rPr>
      <t>Evaluation Guide</t>
    </r>
    <r>
      <rPr>
        <sz val="10"/>
        <color theme="1"/>
        <rFont val="Airla"/>
      </rPr>
      <t xml:space="preserve">, which gives context and introduces this framework. </t>
    </r>
  </si>
  <si>
    <t>2. Proposes a cost-benefit approach to estimating Net Added Value (Inputs, Impact) of the co-design (See NET VALUE tabs)</t>
  </si>
  <si>
    <t>Author: Social Finance</t>
  </si>
  <si>
    <t>1. Provides guidance on how to measure Inputs, Activities, Outputs and Outcomes of NBS co-design (See MEASUREMENT tabs)</t>
  </si>
  <si>
    <t>This guide is accessible through the CLEVER Cities website.</t>
  </si>
  <si>
    <t>Published in: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</si>
</sst>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Red]\-&quot;£&quot;#,##0"/>
    <numFmt numFmtId="165" formatCode="&quot;£&quot;#,##0.0"/>
  </numFmts>
  <fonts count="31">
    <font>
      <sz val="11"/>
      <color theme="1"/>
      <name val="Calibri"/>
      <family val="2"/>
      <scheme val="minor"/>
    </font>
    <font>
      <b/>
      <sz val="10"/>
      <color theme="0"/>
      <name val="Arial"/>
      <family val="2"/>
    </font>
    <font>
      <sz val="10"/>
      <color theme="1"/>
      <name val="Arial"/>
      <family val="2"/>
    </font>
    <font>
      <sz val="10"/>
      <name val="Arial"/>
      <family val="2"/>
    </font>
    <font>
      <sz val="11"/>
      <color theme="1"/>
      <name val="Arial"/>
      <family val="2"/>
    </font>
    <font>
      <i/>
      <sz val="11"/>
      <color theme="1"/>
      <name val="Arial"/>
      <family val="2"/>
    </font>
    <font>
      <b/>
      <sz val="11"/>
      <color theme="1"/>
      <name val="Arial"/>
      <family val="2"/>
    </font>
    <font>
      <b/>
      <sz val="11"/>
      <color theme="0"/>
      <name val="Arial"/>
      <family val="2"/>
    </font>
    <font>
      <sz val="10"/>
      <color rgb="FF000000"/>
      <name val="Arial"/>
      <family val="2"/>
    </font>
    <font>
      <b/>
      <sz val="9"/>
      <color theme="0"/>
      <name val="Arial"/>
      <family val="2"/>
    </font>
    <font>
      <sz val="9"/>
      <color theme="1"/>
      <name val="Arial"/>
      <family val="2"/>
    </font>
    <font>
      <sz val="9"/>
      <name val="Arial"/>
      <family val="2"/>
    </font>
    <font>
      <sz val="9"/>
      <color rgb="FF1A1A1A"/>
      <name val="Arial"/>
      <family val="2"/>
    </font>
    <font>
      <b/>
      <sz val="10"/>
      <color theme="1"/>
      <name val="Arial"/>
      <family val="2"/>
    </font>
    <font>
      <i/>
      <sz val="10"/>
      <color theme="1"/>
      <name val="Arial"/>
      <family val="2"/>
    </font>
    <font>
      <i/>
      <sz val="9"/>
      <color theme="1"/>
      <name val="Arial"/>
      <family val="2"/>
    </font>
    <font>
      <b/>
      <sz val="9"/>
      <color theme="1"/>
      <name val="Arial"/>
      <family val="2"/>
    </font>
    <font>
      <b/>
      <i/>
      <sz val="9"/>
      <color theme="0"/>
      <name val="Arial"/>
      <family val="2"/>
    </font>
    <font>
      <b/>
      <sz val="9"/>
      <name val="Arial"/>
      <family val="2"/>
    </font>
    <font>
      <i/>
      <sz val="9"/>
      <name val="Arial"/>
      <family val="2"/>
    </font>
    <font>
      <sz val="9"/>
      <color theme="1"/>
      <name val="Calibri"/>
      <family val="2"/>
      <scheme val="minor"/>
    </font>
    <font>
      <sz val="9"/>
      <color rgb="FF000000"/>
      <name val="Arial"/>
      <family val="2"/>
    </font>
    <font>
      <b/>
      <sz val="14"/>
      <color theme="0"/>
      <name val="Arial"/>
      <family val="2"/>
    </font>
    <font>
      <i/>
      <sz val="9"/>
      <color rgb="FF000000"/>
      <name val="Arial"/>
      <family val="2"/>
    </font>
    <font>
      <b/>
      <sz val="9"/>
      <color rgb="FF000000"/>
      <name val="Arial"/>
      <family val="2"/>
    </font>
    <font>
      <sz val="12"/>
      <name val="Calibri"/>
      <family val="2"/>
      <scheme val="minor"/>
    </font>
    <font>
      <b/>
      <sz val="11"/>
      <name val="Arial"/>
      <family val="2"/>
    </font>
    <font>
      <sz val="10"/>
      <color theme="1"/>
      <name val="Airla"/>
    </font>
    <font>
      <sz val="10"/>
      <color rgb="FF000000"/>
      <name val="Airla"/>
    </font>
    <font>
      <b/>
      <sz val="10"/>
      <color theme="1"/>
      <name val="Airla"/>
    </font>
    <font>
      <sz val="11"/>
      <name val="Arial"/>
      <family val="2"/>
    </font>
  </fonts>
  <fills count="13">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bgColor indexed="64"/>
      </patternFill>
    </fill>
    <fill>
      <patternFill patternType="solid">
        <fgColor theme="2"/>
        <bgColor indexed="64"/>
      </patternFill>
    </fill>
    <fill>
      <patternFill patternType="solid">
        <fgColor theme="8"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theme="0" tint="-0.249977111117893"/>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double">
        <color theme="0" tint="-0.499984740745262"/>
      </bottom>
      <diagonal/>
    </border>
    <border>
      <left/>
      <right/>
      <top style="thin">
        <color indexed="64"/>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indexed="64"/>
      </left>
      <right style="thin">
        <color theme="0" tint="-0.499984740745262"/>
      </right>
      <top/>
      <bottom style="thin">
        <color theme="0" tint="-0.499984740745262"/>
      </bottom>
      <diagonal/>
    </border>
  </borders>
  <cellStyleXfs count="1">
    <xf numFmtId="0" fontId="0" fillId="0" borderId="0"/>
  </cellStyleXfs>
  <cellXfs count="227">
    <xf numFmtId="0" fontId="0" fillId="0" borderId="0" xfId="0"/>
    <xf numFmtId="0" fontId="2" fillId="0" borderId="0" xfId="0" applyFont="1"/>
    <xf numFmtId="0" fontId="2" fillId="0" borderId="0" xfId="0" applyFont="1" applyAlignment="1">
      <alignment wrapText="1"/>
    </xf>
    <xf numFmtId="0" fontId="1" fillId="4" borderId="0" xfId="0" applyFont="1" applyFill="1" applyBorder="1" applyAlignment="1">
      <alignment horizontal="left" vertical="top" wrapText="1"/>
    </xf>
    <xf numFmtId="0" fontId="1" fillId="4" borderId="1" xfId="0" applyFont="1" applyFill="1" applyBorder="1" applyAlignment="1">
      <alignment horizontal="centerContinuous" vertical="top" wrapText="1"/>
    </xf>
    <xf numFmtId="0" fontId="1" fillId="4" borderId="0" xfId="0" applyFont="1" applyFill="1" applyBorder="1" applyAlignment="1">
      <alignment horizontal="center" vertical="top" wrapText="1"/>
    </xf>
    <xf numFmtId="164" fontId="1" fillId="4" borderId="0" xfId="0" applyNumberFormat="1" applyFont="1" applyFill="1" applyBorder="1" applyAlignment="1">
      <alignment horizontal="center" vertical="top" wrapText="1"/>
    </xf>
    <xf numFmtId="0" fontId="4" fillId="0" borderId="0" xfId="0" applyFont="1" applyAlignment="1">
      <alignment vertical="top"/>
    </xf>
    <xf numFmtId="164" fontId="4" fillId="0" borderId="0" xfId="0" applyNumberFormat="1" applyFont="1" applyAlignment="1">
      <alignment vertical="top"/>
    </xf>
    <xf numFmtId="0" fontId="4" fillId="5" borderId="1" xfId="0" applyFont="1" applyFill="1" applyBorder="1" applyAlignment="1">
      <alignment vertical="top"/>
    </xf>
    <xf numFmtId="164" fontId="4" fillId="5" borderId="1" xfId="0" applyNumberFormat="1" applyFont="1" applyFill="1" applyBorder="1" applyAlignment="1">
      <alignment vertical="top"/>
    </xf>
    <xf numFmtId="0" fontId="5" fillId="0" borderId="0" xfId="0" applyFont="1" applyAlignment="1">
      <alignment vertical="top"/>
    </xf>
    <xf numFmtId="164" fontId="5" fillId="0" borderId="0" xfId="0" applyNumberFormat="1" applyFont="1" applyAlignment="1">
      <alignment vertical="top"/>
    </xf>
    <xf numFmtId="0" fontId="6" fillId="0" borderId="1" xfId="0" applyFont="1" applyBorder="1" applyAlignment="1">
      <alignment vertical="top"/>
    </xf>
    <xf numFmtId="164" fontId="6" fillId="0" borderId="1" xfId="0" applyNumberFormat="1" applyFont="1" applyBorder="1" applyAlignment="1">
      <alignment vertical="top"/>
    </xf>
    <xf numFmtId="0" fontId="6" fillId="5" borderId="2" xfId="0" applyFont="1" applyFill="1" applyBorder="1" applyAlignment="1">
      <alignment vertical="top"/>
    </xf>
    <xf numFmtId="0" fontId="4" fillId="5" borderId="2" xfId="0" applyFont="1" applyFill="1" applyBorder="1" applyAlignment="1">
      <alignment vertical="top"/>
    </xf>
    <xf numFmtId="164" fontId="4" fillId="5" borderId="2" xfId="0" applyNumberFormat="1" applyFont="1" applyFill="1" applyBorder="1" applyAlignment="1">
      <alignment vertical="top"/>
    </xf>
    <xf numFmtId="0" fontId="4" fillId="6" borderId="2" xfId="0" applyFont="1" applyFill="1" applyBorder="1" applyAlignment="1">
      <alignment vertical="top"/>
    </xf>
    <xf numFmtId="164" fontId="4" fillId="6" borderId="2" xfId="0" applyNumberFormat="1" applyFont="1" applyFill="1" applyBorder="1" applyAlignment="1">
      <alignment vertical="top"/>
    </xf>
    <xf numFmtId="0" fontId="5" fillId="0" borderId="0" xfId="0" applyFont="1" applyAlignment="1">
      <alignment vertical="top" wrapText="1"/>
    </xf>
    <xf numFmtId="0" fontId="4" fillId="0" borderId="0" xfId="0" applyFont="1" applyAlignment="1">
      <alignment vertical="top" wrapText="1"/>
    </xf>
    <xf numFmtId="0" fontId="4" fillId="0" borderId="0" xfId="0" applyNumberFormat="1" applyFont="1" applyAlignment="1">
      <alignment vertical="top"/>
    </xf>
    <xf numFmtId="0" fontId="4" fillId="5" borderId="2" xfId="0" applyNumberFormat="1" applyFont="1" applyFill="1" applyBorder="1" applyAlignment="1">
      <alignment vertical="top"/>
    </xf>
    <xf numFmtId="0" fontId="7" fillId="7" borderId="2" xfId="0" applyFont="1" applyFill="1" applyBorder="1" applyAlignment="1">
      <alignment vertical="top"/>
    </xf>
    <xf numFmtId="164" fontId="7" fillId="7" borderId="2" xfId="0" applyNumberFormat="1" applyFont="1" applyFill="1" applyBorder="1" applyAlignment="1">
      <alignment vertical="top"/>
    </xf>
    <xf numFmtId="0" fontId="7" fillId="7" borderId="2" xfId="0" applyNumberFormat="1" applyFont="1" applyFill="1" applyBorder="1" applyAlignment="1">
      <alignment vertical="top"/>
    </xf>
    <xf numFmtId="0" fontId="4" fillId="0" borderId="0" xfId="0" applyFont="1" applyAlignment="1">
      <alignment horizontal="center" vertical="top"/>
    </xf>
    <xf numFmtId="0" fontId="1" fillId="4" borderId="0" xfId="0" applyNumberFormat="1" applyFont="1" applyFill="1" applyBorder="1" applyAlignment="1">
      <alignment horizontal="center" vertical="top" wrapText="1"/>
    </xf>
    <xf numFmtId="164" fontId="1" fillId="4" borderId="1" xfId="0" applyNumberFormat="1" applyFont="1" applyFill="1" applyBorder="1" applyAlignment="1">
      <alignment horizontal="centerContinuous" vertical="top" wrapText="1"/>
    </xf>
    <xf numFmtId="0" fontId="6" fillId="5" borderId="1" xfId="0" applyFont="1" applyFill="1" applyBorder="1" applyAlignment="1">
      <alignment vertical="top" wrapText="1"/>
    </xf>
    <xf numFmtId="0" fontId="6" fillId="0" borderId="1" xfId="0" applyFont="1" applyBorder="1" applyAlignment="1">
      <alignment vertical="top" wrapText="1"/>
    </xf>
    <xf numFmtId="0" fontId="6" fillId="5" borderId="2" xfId="0" applyFont="1" applyFill="1" applyBorder="1" applyAlignment="1">
      <alignment vertical="top" wrapText="1"/>
    </xf>
    <xf numFmtId="0" fontId="7" fillId="7" borderId="2" xfId="0" applyFont="1" applyFill="1" applyBorder="1" applyAlignment="1">
      <alignment vertical="top" wrapText="1"/>
    </xf>
    <xf numFmtId="0" fontId="10" fillId="0" borderId="0" xfId="0" applyFont="1" applyAlignment="1">
      <alignment vertical="top"/>
    </xf>
    <xf numFmtId="0" fontId="10" fillId="0" borderId="0" xfId="0" applyFont="1" applyAlignment="1">
      <alignment vertical="top" wrapText="1"/>
    </xf>
    <xf numFmtId="0" fontId="12" fillId="0" borderId="0" xfId="0" applyFont="1" applyAlignment="1">
      <alignment vertical="top"/>
    </xf>
    <xf numFmtId="0" fontId="0" fillId="2" borderId="0" xfId="0" applyFill="1"/>
    <xf numFmtId="0" fontId="13" fillId="2" borderId="0" xfId="0" applyFont="1" applyFill="1"/>
    <xf numFmtId="0" fontId="2" fillId="2" borderId="0" xfId="0" applyFont="1" applyFill="1"/>
    <xf numFmtId="0" fontId="2" fillId="2" borderId="0" xfId="0" applyFont="1" applyFill="1" applyAlignment="1">
      <alignment vertical="center"/>
    </xf>
    <xf numFmtId="0" fontId="13" fillId="2" borderId="0" xfId="0" applyFont="1" applyFill="1" applyAlignment="1">
      <alignment vertical="top"/>
    </xf>
    <xf numFmtId="0" fontId="2" fillId="2" borderId="0" xfId="0" applyFont="1" applyFill="1" applyAlignment="1">
      <alignment vertical="top"/>
    </xf>
    <xf numFmtId="0" fontId="10" fillId="2" borderId="0" xfId="0" applyFont="1" applyFill="1"/>
    <xf numFmtId="0" fontId="10" fillId="2" borderId="0" xfId="0" applyFont="1" applyFill="1" applyAlignment="1">
      <alignment vertical="top"/>
    </xf>
    <xf numFmtId="0" fontId="2" fillId="2" borderId="0" xfId="0" applyFont="1" applyFill="1" applyAlignment="1">
      <alignment wrapText="1"/>
    </xf>
    <xf numFmtId="165" fontId="1" fillId="4" borderId="0" xfId="0" applyNumberFormat="1" applyFont="1" applyFill="1" applyBorder="1" applyAlignment="1">
      <alignment horizontal="center" vertical="top" wrapText="1"/>
    </xf>
    <xf numFmtId="165" fontId="2" fillId="0" borderId="0" xfId="0" applyNumberFormat="1" applyFont="1" applyAlignment="1">
      <alignment horizontal="center"/>
    </xf>
    <xf numFmtId="0" fontId="4" fillId="5" borderId="1" xfId="0" applyFont="1" applyFill="1" applyBorder="1" applyAlignment="1">
      <alignment vertical="top" wrapText="1"/>
    </xf>
    <xf numFmtId="0" fontId="5" fillId="8" borderId="0" xfId="0" applyFont="1" applyFill="1" applyAlignment="1">
      <alignment vertical="top" wrapText="1"/>
    </xf>
    <xf numFmtId="0" fontId="4" fillId="5" borderId="2" xfId="0" applyFont="1" applyFill="1" applyBorder="1" applyAlignment="1">
      <alignment vertical="top" wrapText="1"/>
    </xf>
    <xf numFmtId="0" fontId="10" fillId="2" borderId="0" xfId="0" applyFont="1" applyFill="1" applyAlignment="1">
      <alignment vertical="top" wrapText="1"/>
    </xf>
    <xf numFmtId="0" fontId="18" fillId="2" borderId="1" xfId="0" applyFont="1" applyFill="1" applyBorder="1" applyAlignment="1">
      <alignment vertical="top"/>
    </xf>
    <xf numFmtId="0" fontId="11" fillId="2" borderId="1" xfId="0" applyFont="1" applyFill="1" applyBorder="1" applyAlignment="1">
      <alignment vertical="top"/>
    </xf>
    <xf numFmtId="0" fontId="20" fillId="0" borderId="0" xfId="0" applyFont="1"/>
    <xf numFmtId="0" fontId="20" fillId="0" borderId="0" xfId="0" applyFont="1" applyAlignment="1">
      <alignment wrapText="1"/>
    </xf>
    <xf numFmtId="0" fontId="18" fillId="2" borderId="0" xfId="0" applyFont="1" applyFill="1" applyAlignment="1">
      <alignment vertical="top"/>
    </xf>
    <xf numFmtId="0" fontId="11" fillId="2" borderId="0" xfId="0" applyFont="1" applyFill="1" applyAlignment="1">
      <alignment vertical="top"/>
    </xf>
    <xf numFmtId="0" fontId="10" fillId="0" borderId="0" xfId="0" applyFont="1" applyFill="1" applyAlignment="1">
      <alignment vertical="top"/>
    </xf>
    <xf numFmtId="0" fontId="18" fillId="0" borderId="0" xfId="0" applyFont="1" applyFill="1" applyBorder="1" applyAlignment="1">
      <alignment vertical="top" wrapText="1"/>
    </xf>
    <xf numFmtId="0" fontId="9" fillId="2" borderId="1" xfId="0" applyFont="1" applyFill="1" applyBorder="1" applyAlignment="1">
      <alignment wrapText="1"/>
    </xf>
    <xf numFmtId="0" fontId="10" fillId="2" borderId="3" xfId="0" applyFont="1" applyFill="1" applyBorder="1" applyAlignment="1">
      <alignment vertical="top"/>
    </xf>
    <xf numFmtId="0" fontId="21" fillId="2" borderId="0" xfId="0" applyFont="1" applyFill="1" applyAlignment="1">
      <alignment vertical="top"/>
    </xf>
    <xf numFmtId="0" fontId="20" fillId="0" borderId="3" xfId="0" applyFont="1" applyBorder="1"/>
    <xf numFmtId="0" fontId="10" fillId="0" borderId="0" xfId="0" applyFont="1" applyAlignment="1">
      <alignment horizontal="left" vertical="top" wrapText="1"/>
    </xf>
    <xf numFmtId="0" fontId="10" fillId="0" borderId="0" xfId="0" applyFont="1" applyBorder="1" applyAlignment="1">
      <alignment vertical="top" wrapText="1"/>
    </xf>
    <xf numFmtId="0" fontId="13" fillId="2" borderId="0" xfId="0" applyFont="1" applyFill="1" applyAlignment="1">
      <alignment wrapText="1"/>
    </xf>
    <xf numFmtId="0" fontId="10" fillId="0" borderId="0" xfId="0" applyFont="1" applyFill="1" applyAlignment="1">
      <alignment vertical="center"/>
    </xf>
    <xf numFmtId="0" fontId="14" fillId="2" borderId="0" xfId="0" applyFont="1" applyFill="1" applyAlignment="1"/>
    <xf numFmtId="0" fontId="9" fillId="0" borderId="0" xfId="0" applyFont="1" applyFill="1" applyBorder="1" applyAlignment="1">
      <alignment vertical="center" wrapText="1"/>
    </xf>
    <xf numFmtId="0" fontId="9" fillId="7" borderId="0" xfId="0" applyFont="1" applyFill="1" applyBorder="1" applyAlignment="1">
      <alignment vertical="center"/>
    </xf>
    <xf numFmtId="0" fontId="9" fillId="7" borderId="0" xfId="0" applyFont="1" applyFill="1" applyBorder="1" applyAlignment="1">
      <alignment vertical="center" wrapText="1"/>
    </xf>
    <xf numFmtId="0" fontId="9" fillId="7" borderId="3" xfId="0" applyFont="1" applyFill="1" applyBorder="1" applyAlignment="1">
      <alignment vertical="center" wrapText="1"/>
    </xf>
    <xf numFmtId="0" fontId="9" fillId="0" borderId="0" xfId="0" applyFont="1" applyFill="1" applyBorder="1" applyAlignment="1">
      <alignment vertical="top" wrapText="1"/>
    </xf>
    <xf numFmtId="0" fontId="9" fillId="7" borderId="0" xfId="0" applyFont="1" applyFill="1" applyBorder="1" applyAlignment="1">
      <alignment vertical="top"/>
    </xf>
    <xf numFmtId="0" fontId="9" fillId="7" borderId="0" xfId="0" applyFont="1" applyFill="1" applyBorder="1" applyAlignment="1">
      <alignment vertical="top" wrapText="1"/>
    </xf>
    <xf numFmtId="0" fontId="9" fillId="7" borderId="3" xfId="0" applyFont="1" applyFill="1" applyBorder="1" applyAlignment="1">
      <alignment vertical="top" wrapText="1"/>
    </xf>
    <xf numFmtId="0" fontId="13" fillId="2" borderId="0" xfId="0" applyFont="1" applyFill="1" applyBorder="1" applyAlignment="1">
      <alignment vertical="center" wrapText="1"/>
    </xf>
    <xf numFmtId="0" fontId="13" fillId="2" borderId="0" xfId="0" applyFont="1" applyFill="1" applyBorder="1" applyAlignment="1">
      <alignment vertical="center"/>
    </xf>
    <xf numFmtId="0" fontId="16" fillId="2" borderId="0" xfId="0" applyFont="1" applyFill="1" applyBorder="1" applyAlignment="1">
      <alignment vertical="center" wrapText="1"/>
    </xf>
    <xf numFmtId="0" fontId="16" fillId="2" borderId="0" xfId="0" applyFont="1" applyFill="1" applyBorder="1" applyAlignment="1">
      <alignment vertical="center"/>
    </xf>
    <xf numFmtId="0" fontId="10" fillId="0" borderId="8" xfId="0" applyFont="1" applyBorder="1" applyAlignment="1">
      <alignment vertical="top" wrapText="1"/>
    </xf>
    <xf numFmtId="0" fontId="10" fillId="0" borderId="0" xfId="0" quotePrefix="1" applyFont="1" applyBorder="1" applyAlignment="1">
      <alignment vertical="top" wrapText="1"/>
    </xf>
    <xf numFmtId="0" fontId="10" fillId="0" borderId="3" xfId="0" applyFont="1" applyBorder="1" applyAlignment="1">
      <alignment vertical="top" wrapText="1"/>
    </xf>
    <xf numFmtId="0" fontId="10" fillId="0" borderId="9" xfId="0" applyFont="1" applyBorder="1" applyAlignment="1">
      <alignment vertical="top" wrapText="1"/>
    </xf>
    <xf numFmtId="0" fontId="10" fillId="0" borderId="1" xfId="0" applyFont="1" applyBorder="1" applyAlignment="1">
      <alignment vertical="top" wrapText="1"/>
    </xf>
    <xf numFmtId="0" fontId="10" fillId="0" borderId="4" xfId="0" applyFont="1" applyBorder="1" applyAlignment="1">
      <alignment vertical="top" wrapText="1"/>
    </xf>
    <xf numFmtId="0" fontId="13" fillId="3" borderId="5" xfId="0" applyFont="1" applyFill="1" applyBorder="1"/>
    <xf numFmtId="0" fontId="18" fillId="3" borderId="6" xfId="0" applyFont="1" applyFill="1" applyBorder="1" applyAlignment="1">
      <alignment vertical="top"/>
    </xf>
    <xf numFmtId="0" fontId="18" fillId="3" borderId="7" xfId="0" applyFont="1" applyFill="1" applyBorder="1" applyAlignment="1">
      <alignment vertical="top"/>
    </xf>
    <xf numFmtId="0" fontId="13" fillId="12" borderId="8" xfId="0" applyFont="1" applyFill="1" applyBorder="1"/>
    <xf numFmtId="0" fontId="18" fillId="12" borderId="0" xfId="0" applyFont="1" applyFill="1" applyBorder="1" applyAlignment="1">
      <alignment vertical="top"/>
    </xf>
    <xf numFmtId="0" fontId="18" fillId="12" borderId="3" xfId="0" applyFont="1" applyFill="1" applyBorder="1" applyAlignment="1">
      <alignment vertical="top"/>
    </xf>
    <xf numFmtId="0" fontId="2" fillId="0" borderId="0" xfId="0" applyFont="1" applyAlignment="1">
      <alignment vertical="top" wrapText="1"/>
    </xf>
    <xf numFmtId="165" fontId="2" fillId="0" borderId="0" xfId="0" applyNumberFormat="1" applyFont="1" applyAlignment="1">
      <alignment horizontal="center" vertical="top" wrapText="1"/>
    </xf>
    <xf numFmtId="0" fontId="9" fillId="4" borderId="10" xfId="0" applyFont="1" applyFill="1" applyBorder="1" applyAlignment="1">
      <alignment horizontal="left" vertical="top" wrapText="1"/>
    </xf>
    <xf numFmtId="0" fontId="10" fillId="0" borderId="10" xfId="0" applyFont="1" applyBorder="1" applyAlignment="1">
      <alignment vertical="top"/>
    </xf>
    <xf numFmtId="0" fontId="10" fillId="0" borderId="10" xfId="0" applyFont="1" applyBorder="1" applyAlignment="1">
      <alignment vertical="top" wrapText="1"/>
    </xf>
    <xf numFmtId="0" fontId="10" fillId="0" borderId="10" xfId="0" quotePrefix="1" applyFont="1" applyBorder="1" applyAlignment="1">
      <alignment vertical="top" wrapText="1"/>
    </xf>
    <xf numFmtId="0" fontId="11" fillId="0" borderId="10" xfId="0" applyFont="1" applyFill="1" applyBorder="1" applyAlignment="1">
      <alignment vertical="top" wrapText="1"/>
    </xf>
    <xf numFmtId="0" fontId="15" fillId="0" borderId="10" xfId="0" quotePrefix="1" applyFont="1" applyBorder="1" applyAlignment="1">
      <alignment vertical="top" wrapText="1"/>
    </xf>
    <xf numFmtId="0" fontId="9" fillId="4"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1" fillId="0" borderId="10" xfId="0" quotePrefix="1" applyFont="1" applyBorder="1" applyAlignment="1">
      <alignment horizontal="left" vertical="top" wrapText="1"/>
    </xf>
    <xf numFmtId="0" fontId="11" fillId="0" borderId="10" xfId="0" applyFont="1" applyBorder="1" applyAlignment="1">
      <alignment vertical="top" wrapText="1"/>
    </xf>
    <xf numFmtId="0" fontId="20" fillId="7" borderId="0" xfId="0" applyFont="1" applyFill="1" applyBorder="1" applyAlignment="1"/>
    <xf numFmtId="0" fontId="19" fillId="0" borderId="10" xfId="0" applyFont="1" applyBorder="1" applyAlignment="1">
      <alignment horizontal="left" vertical="top" wrapText="1"/>
    </xf>
    <xf numFmtId="0" fontId="10" fillId="0" borderId="10" xfId="0" quotePrefix="1" applyFont="1" applyBorder="1" applyAlignment="1">
      <alignment horizontal="left" vertical="top" wrapText="1"/>
    </xf>
    <xf numFmtId="0" fontId="10" fillId="0" borderId="10" xfId="0" applyFont="1" applyBorder="1" applyAlignment="1">
      <alignment horizontal="left" vertical="top"/>
    </xf>
    <xf numFmtId="0" fontId="11" fillId="0" borderId="10" xfId="0" quotePrefix="1" applyFont="1" applyFill="1" applyBorder="1" applyAlignment="1">
      <alignment vertical="top" wrapText="1"/>
    </xf>
    <xf numFmtId="0" fontId="9" fillId="10" borderId="0" xfId="0" applyFont="1" applyFill="1" applyBorder="1" applyAlignment="1"/>
    <xf numFmtId="0" fontId="9" fillId="10" borderId="0" xfId="0" applyFont="1" applyFill="1" applyBorder="1" applyAlignment="1">
      <alignment wrapText="1"/>
    </xf>
    <xf numFmtId="0" fontId="9" fillId="10" borderId="3" xfId="0" applyFont="1" applyFill="1" applyBorder="1" applyAlignment="1">
      <alignment wrapText="1"/>
    </xf>
    <xf numFmtId="0" fontId="10" fillId="0" borderId="10" xfId="0" applyFont="1" applyFill="1" applyBorder="1" applyAlignment="1">
      <alignment vertical="top"/>
    </xf>
    <xf numFmtId="0" fontId="12" fillId="0" borderId="10" xfId="0" applyFont="1" applyFill="1" applyBorder="1" applyAlignment="1">
      <alignment vertical="top" wrapText="1"/>
    </xf>
    <xf numFmtId="0" fontId="10" fillId="0" borderId="10" xfId="0" quotePrefix="1" applyFont="1" applyFill="1" applyBorder="1" applyAlignment="1">
      <alignment vertical="top" wrapText="1"/>
    </xf>
    <xf numFmtId="0" fontId="12" fillId="0" borderId="10" xfId="0" applyFont="1" applyFill="1" applyBorder="1" applyAlignment="1">
      <alignment horizontal="left" vertical="top" wrapText="1"/>
    </xf>
    <xf numFmtId="0" fontId="12" fillId="0" borderId="10" xfId="0" quotePrefix="1" applyFont="1" applyFill="1" applyBorder="1" applyAlignment="1">
      <alignment vertical="top" wrapText="1"/>
    </xf>
    <xf numFmtId="0" fontId="11" fillId="0" borderId="10" xfId="0" quotePrefix="1" applyFont="1" applyFill="1" applyBorder="1" applyAlignment="1">
      <alignment horizontal="left" vertical="top" wrapText="1"/>
    </xf>
    <xf numFmtId="0" fontId="11" fillId="2" borderId="10" xfId="0" applyFont="1" applyFill="1" applyBorder="1" applyAlignment="1">
      <alignment horizontal="left" vertical="top" wrapText="1"/>
    </xf>
    <xf numFmtId="0" fontId="9" fillId="11" borderId="0" xfId="0" applyFont="1" applyFill="1" applyBorder="1" applyAlignment="1"/>
    <xf numFmtId="0" fontId="9" fillId="11" borderId="0" xfId="0" applyFont="1" applyFill="1" applyBorder="1" applyAlignment="1">
      <alignment wrapText="1"/>
    </xf>
    <xf numFmtId="0" fontId="9" fillId="11" borderId="3" xfId="0" applyFont="1" applyFill="1" applyBorder="1" applyAlignment="1">
      <alignment wrapText="1"/>
    </xf>
    <xf numFmtId="0" fontId="9" fillId="4" borderId="10" xfId="0" applyFont="1" applyFill="1" applyBorder="1" applyAlignment="1">
      <alignment vertical="top"/>
    </xf>
    <xf numFmtId="0" fontId="12" fillId="0" borderId="10" xfId="0" applyFont="1" applyBorder="1" applyAlignment="1">
      <alignment horizontal="left" vertical="top" wrapText="1"/>
    </xf>
    <xf numFmtId="0" fontId="4" fillId="6" borderId="6" xfId="0" applyFont="1" applyFill="1" applyBorder="1" applyAlignment="1">
      <alignment vertical="top"/>
    </xf>
    <xf numFmtId="0" fontId="4" fillId="6" borderId="6" xfId="0" applyFont="1" applyFill="1" applyBorder="1" applyAlignment="1">
      <alignment vertical="top" wrapText="1"/>
    </xf>
    <xf numFmtId="0" fontId="4" fillId="6" borderId="0" xfId="0" applyFont="1" applyFill="1" applyBorder="1" applyAlignment="1">
      <alignment vertical="top"/>
    </xf>
    <xf numFmtId="0" fontId="4" fillId="6" borderId="0" xfId="0" applyFont="1" applyFill="1" applyBorder="1" applyAlignment="1">
      <alignment vertical="top" wrapText="1"/>
    </xf>
    <xf numFmtId="0" fontId="4" fillId="6" borderId="6" xfId="0" applyFont="1" applyFill="1" applyBorder="1" applyAlignment="1">
      <alignment horizontal="center" vertical="top" wrapText="1"/>
    </xf>
    <xf numFmtId="0" fontId="8" fillId="0" borderId="10" xfId="0" applyFont="1" applyBorder="1" applyAlignment="1">
      <alignment vertical="top" wrapText="1"/>
    </xf>
    <xf numFmtId="0" fontId="2" fillId="0" borderId="10" xfId="0" applyFont="1" applyBorder="1" applyAlignment="1">
      <alignment vertical="top" wrapText="1"/>
    </xf>
    <xf numFmtId="165" fontId="2" fillId="0" borderId="10" xfId="0" applyNumberFormat="1" applyFont="1" applyBorder="1" applyAlignment="1">
      <alignment horizontal="center" vertical="top" wrapText="1"/>
    </xf>
    <xf numFmtId="0" fontId="8" fillId="9" borderId="10" xfId="0" applyFont="1" applyFill="1" applyBorder="1" applyAlignment="1">
      <alignment vertical="top" wrapText="1"/>
    </xf>
    <xf numFmtId="0" fontId="2" fillId="9" borderId="10" xfId="0" applyFont="1" applyFill="1" applyBorder="1" applyAlignment="1">
      <alignment vertical="top" wrapText="1"/>
    </xf>
    <xf numFmtId="165" fontId="2" fillId="9" borderId="10" xfId="0" applyNumberFormat="1" applyFont="1" applyFill="1" applyBorder="1" applyAlignment="1">
      <alignment horizontal="center" vertical="top" wrapText="1"/>
    </xf>
    <xf numFmtId="0" fontId="4" fillId="6" borderId="0" xfId="0" applyFont="1" applyFill="1" applyBorder="1" applyAlignment="1">
      <alignment horizontal="center" vertical="top" wrapText="1"/>
    </xf>
    <xf numFmtId="49" fontId="2" fillId="0" borderId="10" xfId="0" applyNumberFormat="1" applyFont="1" applyBorder="1" applyAlignment="1">
      <alignment horizontal="center" vertical="top" wrapText="1"/>
    </xf>
    <xf numFmtId="0" fontId="5" fillId="0" borderId="10" xfId="0" applyFont="1" applyBorder="1" applyAlignment="1">
      <alignment vertical="top" wrapText="1"/>
    </xf>
    <xf numFmtId="0" fontId="5" fillId="0" borderId="10" xfId="0" applyFont="1" applyBorder="1" applyAlignment="1">
      <alignment vertical="top"/>
    </xf>
    <xf numFmtId="0" fontId="6" fillId="5" borderId="0" xfId="0" applyFont="1" applyFill="1" applyBorder="1" applyAlignment="1">
      <alignment vertical="top"/>
    </xf>
    <xf numFmtId="0" fontId="6" fillId="5" borderId="0" xfId="0" applyFont="1" applyFill="1" applyBorder="1" applyAlignment="1">
      <alignment vertical="top" wrapText="1"/>
    </xf>
    <xf numFmtId="0" fontId="4" fillId="5" borderId="0" xfId="0" applyFont="1" applyFill="1" applyBorder="1" applyAlignment="1">
      <alignment vertical="top" wrapText="1"/>
    </xf>
    <xf numFmtId="164" fontId="4" fillId="5" borderId="0" xfId="0" applyNumberFormat="1" applyFont="1" applyFill="1" applyBorder="1" applyAlignment="1">
      <alignment vertical="top"/>
    </xf>
    <xf numFmtId="164" fontId="5" fillId="0" borderId="10" xfId="0" applyNumberFormat="1" applyFont="1" applyBorder="1" applyAlignment="1">
      <alignment vertical="top"/>
    </xf>
    <xf numFmtId="0" fontId="4" fillId="5" borderId="0" xfId="0" applyNumberFormat="1" applyFont="1" applyFill="1" applyBorder="1" applyAlignment="1">
      <alignment vertical="top"/>
    </xf>
    <xf numFmtId="0" fontId="5" fillId="0" borderId="10" xfId="0" applyNumberFormat="1" applyFont="1" applyBorder="1" applyAlignment="1">
      <alignment vertical="top"/>
    </xf>
    <xf numFmtId="164" fontId="4" fillId="6" borderId="6" xfId="0" applyNumberFormat="1" applyFont="1" applyFill="1" applyBorder="1" applyAlignment="1">
      <alignment vertical="top"/>
    </xf>
    <xf numFmtId="0" fontId="5" fillId="0" borderId="10" xfId="0" applyFont="1" applyFill="1" applyBorder="1" applyAlignment="1">
      <alignment vertical="top" wrapText="1"/>
    </xf>
    <xf numFmtId="164" fontId="4" fillId="0" borderId="10" xfId="0" applyNumberFormat="1" applyFont="1" applyBorder="1" applyAlignment="1">
      <alignment vertical="top"/>
    </xf>
    <xf numFmtId="0" fontId="5" fillId="6" borderId="6" xfId="0" applyNumberFormat="1" applyFont="1" applyFill="1" applyBorder="1" applyAlignment="1">
      <alignment vertical="top"/>
    </xf>
    <xf numFmtId="0" fontId="4" fillId="0" borderId="10" xfId="0" applyFont="1" applyBorder="1" applyAlignment="1">
      <alignment vertical="top" wrapText="1"/>
    </xf>
    <xf numFmtId="0" fontId="6" fillId="0" borderId="1" xfId="0" applyNumberFormat="1" applyFont="1" applyBorder="1" applyAlignment="1">
      <alignment vertical="top"/>
    </xf>
    <xf numFmtId="0" fontId="6" fillId="0" borderId="11" xfId="0" applyFont="1" applyBorder="1" applyAlignment="1">
      <alignment vertical="top"/>
    </xf>
    <xf numFmtId="0" fontId="6" fillId="0" borderId="11" xfId="0" applyFont="1" applyBorder="1" applyAlignment="1">
      <alignment vertical="top" wrapText="1"/>
    </xf>
    <xf numFmtId="0" fontId="6" fillId="0" borderId="12" xfId="0" applyFont="1" applyBorder="1" applyAlignment="1">
      <alignment vertical="top" wrapText="1"/>
    </xf>
    <xf numFmtId="0" fontId="6" fillId="0" borderId="12" xfId="0" applyFont="1" applyBorder="1" applyAlignment="1">
      <alignment vertical="top"/>
    </xf>
    <xf numFmtId="164" fontId="6" fillId="0" borderId="11" xfId="0" applyNumberFormat="1" applyFont="1" applyBorder="1" applyAlignment="1">
      <alignment vertical="top"/>
    </xf>
    <xf numFmtId="164" fontId="6" fillId="0" borderId="12" xfId="0" applyNumberFormat="1" applyFont="1" applyBorder="1" applyAlignment="1">
      <alignment vertical="top"/>
    </xf>
    <xf numFmtId="0" fontId="5" fillId="0" borderId="11" xfId="0" applyNumberFormat="1" applyFont="1" applyBorder="1" applyAlignment="1">
      <alignment vertical="top"/>
    </xf>
    <xf numFmtId="0" fontId="4" fillId="6" borderId="1" xfId="0" applyFont="1" applyFill="1" applyBorder="1" applyAlignment="1">
      <alignment vertical="top"/>
    </xf>
    <xf numFmtId="164" fontId="4" fillId="6" borderId="0" xfId="0" applyNumberFormat="1" applyFont="1" applyFill="1" applyBorder="1" applyAlignment="1">
      <alignment vertical="top"/>
    </xf>
    <xf numFmtId="164" fontId="4" fillId="6" borderId="1" xfId="0" applyNumberFormat="1" applyFont="1" applyFill="1" applyBorder="1" applyAlignment="1">
      <alignment vertical="top"/>
    </xf>
    <xf numFmtId="0" fontId="5" fillId="6" borderId="0" xfId="0" applyNumberFormat="1" applyFont="1" applyFill="1" applyBorder="1" applyAlignment="1">
      <alignment vertical="top"/>
    </xf>
    <xf numFmtId="0" fontId="6" fillId="0" borderId="0" xfId="0" applyFont="1" applyBorder="1" applyAlignment="1">
      <alignment vertical="top"/>
    </xf>
    <xf numFmtId="0" fontId="6" fillId="0" borderId="0" xfId="0" applyFont="1" applyBorder="1" applyAlignment="1">
      <alignment vertical="top" wrapText="1"/>
    </xf>
    <xf numFmtId="164" fontId="6" fillId="0" borderId="0" xfId="0" applyNumberFormat="1" applyFont="1" applyBorder="1" applyAlignment="1">
      <alignment vertical="top"/>
    </xf>
    <xf numFmtId="0" fontId="5" fillId="0" borderId="0" xfId="0" applyNumberFormat="1" applyFont="1" applyBorder="1" applyAlignment="1">
      <alignment vertical="top"/>
    </xf>
    <xf numFmtId="0" fontId="9" fillId="7" borderId="0" xfId="0" applyFont="1" applyFill="1" applyAlignment="1">
      <alignment vertical="top" wrapText="1"/>
    </xf>
    <xf numFmtId="0" fontId="9" fillId="7" borderId="0" xfId="0" applyFont="1" applyFill="1" applyAlignment="1">
      <alignment vertical="top"/>
    </xf>
    <xf numFmtId="0" fontId="5" fillId="8" borderId="7" xfId="0" applyFont="1" applyFill="1" applyBorder="1" applyAlignment="1">
      <alignment vertical="top" wrapText="1"/>
    </xf>
    <xf numFmtId="0" fontId="5" fillId="8" borderId="3" xfId="0" applyFont="1" applyFill="1" applyBorder="1" applyAlignment="1">
      <alignment vertical="top" wrapText="1"/>
    </xf>
    <xf numFmtId="0" fontId="5" fillId="8" borderId="4" xfId="0" applyFont="1" applyFill="1" applyBorder="1" applyAlignment="1">
      <alignment vertical="top" wrapText="1"/>
    </xf>
    <xf numFmtId="0" fontId="7" fillId="7" borderId="0" xfId="0" applyFont="1" applyFill="1" applyAlignment="1">
      <alignment vertical="top"/>
    </xf>
    <xf numFmtId="0" fontId="7" fillId="7" borderId="0" xfId="0" applyFont="1" applyFill="1" applyAlignment="1">
      <alignment vertical="top" wrapText="1"/>
    </xf>
    <xf numFmtId="165" fontId="1" fillId="7" borderId="0" xfId="0" applyNumberFormat="1" applyFont="1" applyFill="1" applyAlignment="1">
      <alignment horizontal="center"/>
    </xf>
    <xf numFmtId="0" fontId="6" fillId="0" borderId="0" xfId="0" applyFont="1" applyAlignment="1">
      <alignment vertical="top"/>
    </xf>
    <xf numFmtId="164" fontId="7" fillId="7" borderId="0" xfId="0" applyNumberFormat="1" applyFont="1" applyFill="1" applyAlignment="1">
      <alignment vertical="top"/>
    </xf>
    <xf numFmtId="0" fontId="7" fillId="7" borderId="0" xfId="0" applyNumberFormat="1" applyFont="1" applyFill="1" applyAlignment="1">
      <alignment vertical="top"/>
    </xf>
    <xf numFmtId="0" fontId="22" fillId="7" borderId="0" xfId="0" applyFont="1" applyFill="1" applyAlignment="1">
      <alignment vertical="top"/>
    </xf>
    <xf numFmtId="0" fontId="22" fillId="7" borderId="0" xfId="0" applyFont="1" applyFill="1" applyBorder="1" applyAlignment="1">
      <alignment vertical="top"/>
    </xf>
    <xf numFmtId="0" fontId="22" fillId="7" borderId="0" xfId="0" applyFont="1" applyFill="1" applyBorder="1" applyAlignment="1">
      <alignment horizontal="left" vertical="top"/>
    </xf>
    <xf numFmtId="0" fontId="11" fillId="0" borderId="13" xfId="0" applyFont="1" applyFill="1" applyBorder="1" applyAlignment="1">
      <alignment vertical="top" wrapText="1"/>
    </xf>
    <xf numFmtId="0" fontId="10" fillId="0" borderId="13" xfId="0" applyFont="1" applyBorder="1" applyAlignment="1">
      <alignment vertical="top" wrapText="1"/>
    </xf>
    <xf numFmtId="0" fontId="10" fillId="0" borderId="13" xfId="0" applyFont="1" applyBorder="1" applyAlignment="1">
      <alignment horizontal="left" vertical="top" wrapText="1"/>
    </xf>
    <xf numFmtId="0" fontId="9" fillId="10" borderId="8" xfId="0" applyFont="1" applyFill="1" applyBorder="1" applyAlignment="1"/>
    <xf numFmtId="0" fontId="11" fillId="0" borderId="14" xfId="0" applyFont="1" applyFill="1" applyBorder="1" applyAlignment="1">
      <alignment vertical="top" wrapText="1"/>
    </xf>
    <xf numFmtId="0" fontId="10" fillId="0" borderId="14" xfId="0" applyFont="1" applyBorder="1" applyAlignment="1">
      <alignment vertical="top" wrapText="1"/>
    </xf>
    <xf numFmtId="0" fontId="9" fillId="4" borderId="15"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17" xfId="0" applyFont="1" applyFill="1" applyBorder="1" applyAlignment="1">
      <alignment horizontal="left" vertical="top" wrapText="1"/>
    </xf>
    <xf numFmtId="0" fontId="20" fillId="0" borderId="0" xfId="0" applyFont="1" applyBorder="1"/>
    <xf numFmtId="0" fontId="9" fillId="2" borderId="0" xfId="0" applyFont="1" applyFill="1" applyBorder="1" applyAlignment="1">
      <alignment wrapText="1"/>
    </xf>
    <xf numFmtId="0" fontId="9" fillId="2" borderId="0" xfId="0" applyFont="1" applyFill="1" applyBorder="1" applyAlignment="1">
      <alignment vertical="top" wrapText="1"/>
    </xf>
    <xf numFmtId="0" fontId="21" fillId="0" borderId="10" xfId="0" applyFont="1" applyBorder="1" applyAlignment="1">
      <alignment horizontal="left" vertical="top" wrapText="1"/>
    </xf>
    <xf numFmtId="0" fontId="21" fillId="0" borderId="10" xfId="0" applyFont="1" applyFill="1" applyBorder="1" applyAlignment="1">
      <alignment horizontal="left" vertical="top" wrapText="1"/>
    </xf>
    <xf numFmtId="0" fontId="21" fillId="0" borderId="10" xfId="0" applyFont="1" applyBorder="1" applyAlignment="1">
      <alignment vertical="top" wrapText="1"/>
    </xf>
    <xf numFmtId="0" fontId="21" fillId="0" borderId="10" xfId="0" applyFont="1" applyBorder="1" applyAlignment="1">
      <alignment vertical="top"/>
    </xf>
    <xf numFmtId="0" fontId="23" fillId="0" borderId="10" xfId="0" applyFont="1" applyBorder="1" applyAlignment="1">
      <alignment horizontal="left" vertical="top" wrapText="1"/>
    </xf>
    <xf numFmtId="0" fontId="24" fillId="0" borderId="10" xfId="0" applyFont="1" applyFill="1" applyBorder="1" applyAlignment="1">
      <alignment horizontal="left" vertical="top" wrapText="1"/>
    </xf>
    <xf numFmtId="0" fontId="21" fillId="0" borderId="0" xfId="0" applyFont="1" applyAlignment="1">
      <alignment vertical="top"/>
    </xf>
    <xf numFmtId="0" fontId="21" fillId="0" borderId="10" xfId="0" applyFont="1" applyBorder="1" applyAlignment="1">
      <alignment horizontal="left" vertical="top"/>
    </xf>
    <xf numFmtId="0" fontId="21" fillId="0" borderId="10" xfId="0" quotePrefix="1" applyFont="1" applyFill="1" applyBorder="1" applyAlignment="1">
      <alignment horizontal="left" vertical="top" wrapText="1"/>
    </xf>
    <xf numFmtId="0" fontId="21" fillId="0" borderId="10" xfId="0" quotePrefix="1" applyFont="1" applyBorder="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top"/>
    </xf>
    <xf numFmtId="0" fontId="21" fillId="0" borderId="10" xfId="0" quotePrefix="1" applyFont="1" applyBorder="1" applyAlignment="1">
      <alignment vertical="top" wrapText="1"/>
    </xf>
    <xf numFmtId="0" fontId="21" fillId="0" borderId="0" xfId="0" applyFont="1" applyAlignment="1">
      <alignment vertical="top" wrapText="1"/>
    </xf>
    <xf numFmtId="0" fontId="23" fillId="0" borderId="10" xfId="0" quotePrefix="1" applyFont="1" applyBorder="1" applyAlignment="1">
      <alignment horizontal="left" vertical="top" wrapText="1"/>
    </xf>
    <xf numFmtId="0" fontId="21" fillId="0" borderId="10" xfId="0" quotePrefix="1" applyFont="1" applyFill="1" applyBorder="1" applyAlignment="1">
      <alignment vertical="top" wrapText="1"/>
    </xf>
    <xf numFmtId="0" fontId="10" fillId="0" borderId="10" xfId="0" applyFont="1" applyBorder="1" applyAlignment="1">
      <alignment horizontal="left" vertical="top" wrapText="1"/>
    </xf>
    <xf numFmtId="0" fontId="11" fillId="0" borderId="10" xfId="0" applyFont="1" applyBorder="1" applyAlignment="1">
      <alignment horizontal="left" vertical="top" wrapText="1"/>
    </xf>
    <xf numFmtId="0" fontId="10" fillId="0" borderId="10" xfId="0" applyFont="1" applyFill="1" applyBorder="1" applyAlignment="1">
      <alignment vertical="top" wrapText="1"/>
    </xf>
    <xf numFmtId="0" fontId="1" fillId="7" borderId="0" xfId="0" applyFont="1" applyFill="1" applyAlignment="1"/>
    <xf numFmtId="0" fontId="1" fillId="7" borderId="0" xfId="0" applyFont="1" applyFill="1" applyAlignment="1">
      <alignment vertical="top"/>
    </xf>
    <xf numFmtId="0" fontId="0" fillId="0" borderId="0" xfId="0" applyAlignment="1"/>
    <xf numFmtId="0" fontId="26" fillId="0" borderId="0" xfId="0" applyFont="1" applyAlignment="1"/>
    <xf numFmtId="0" fontId="25" fillId="0" borderId="0" xfId="0" applyFont="1" applyAlignment="1"/>
    <xf numFmtId="0" fontId="27" fillId="0" borderId="0" xfId="0" applyFont="1" applyAlignment="1"/>
    <xf numFmtId="0" fontId="28" fillId="0" borderId="0" xfId="0" quotePrefix="1" applyFont="1" applyFill="1" applyAlignment="1">
      <alignment horizontal="justify" vertical="top"/>
    </xf>
    <xf numFmtId="0" fontId="28" fillId="0" borderId="0" xfId="0" quotePrefix="1" applyFont="1" applyAlignment="1">
      <alignment horizontal="justify" vertical="center"/>
    </xf>
    <xf numFmtId="0" fontId="27" fillId="0" borderId="0" xfId="0" applyFont="1" applyFill="1" applyAlignment="1"/>
    <xf numFmtId="0" fontId="14" fillId="0" borderId="0" xfId="0" applyFont="1" applyAlignment="1"/>
    <xf numFmtId="0" fontId="10" fillId="0" borderId="10" xfId="0" applyFont="1" applyBorder="1" applyAlignment="1">
      <alignment horizontal="left" vertical="top" wrapText="1"/>
    </xf>
    <xf numFmtId="0" fontId="11" fillId="0" borderId="10" xfId="0" applyFont="1" applyBorder="1" applyAlignment="1">
      <alignment horizontal="left" vertical="top" wrapText="1"/>
    </xf>
    <xf numFmtId="0" fontId="10" fillId="0" borderId="10" xfId="0" applyFont="1" applyFill="1" applyBorder="1" applyAlignment="1">
      <alignment vertical="top" wrapText="1"/>
    </xf>
    <xf numFmtId="0" fontId="3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1176352</xdr:colOff>
      <xdr:row>2</xdr:row>
      <xdr:rowOff>180974</xdr:rowOff>
    </xdr:to>
    <xdr:pic>
      <xdr:nvPicPr>
        <xdr:cNvPr id="2" name="Picture 1">
          <a:extLst>
            <a:ext uri="{FF2B5EF4-FFF2-40B4-BE49-F238E27FC236}">
              <a16:creationId xmlns:a16="http://schemas.microsoft.com/office/drawing/2014/main" id="{94E2BD70-BC68-4CA5-B5AD-3A815B7FFB4E}"/>
            </a:ext>
          </a:extLst>
        </xdr:cNvPr>
        <xdr:cNvPicPr>
          <a:picLocks noChangeAspect="1"/>
        </xdr:cNvPicPr>
      </xdr:nvPicPr>
      <xdr:blipFill>
        <a:blip xmlns:r="http://schemas.openxmlformats.org/officeDocument/2006/relationships" r:embed="rId1"/>
        <a:stretch>
          <a:fillRect/>
        </a:stretch>
      </xdr:blipFill>
      <xdr:spPr>
        <a:xfrm>
          <a:off x="0" y="0"/>
          <a:ext cx="1176352" cy="561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535002</xdr:colOff>
      <xdr:row>2</xdr:row>
      <xdr:rowOff>180974</xdr:rowOff>
    </xdr:to>
    <xdr:pic>
      <xdr:nvPicPr>
        <xdr:cNvPr id="2" name="Picture 1">
          <a:extLst>
            <a:ext uri="{FF2B5EF4-FFF2-40B4-BE49-F238E27FC236}">
              <a16:creationId xmlns:a16="http://schemas.microsoft.com/office/drawing/2014/main" id="{3C1EBD45-62B6-473E-8E25-BDB918031238}"/>
            </a:ext>
          </a:extLst>
        </xdr:cNvPr>
        <xdr:cNvPicPr>
          <a:picLocks noChangeAspect="1"/>
        </xdr:cNvPicPr>
      </xdr:nvPicPr>
      <xdr:blipFill>
        <a:blip xmlns:r="http://schemas.openxmlformats.org/officeDocument/2006/relationships" r:embed="rId1"/>
        <a:stretch>
          <a:fillRect/>
        </a:stretch>
      </xdr:blipFill>
      <xdr:spPr>
        <a:xfrm>
          <a:off x="0" y="0"/>
          <a:ext cx="1176352" cy="549274"/>
        </a:xfrm>
        <a:prstGeom prst="rect">
          <a:avLst/>
        </a:prstGeom>
      </xdr:spPr>
    </xdr:pic>
    <xdr:clientData/>
  </xdr:twoCellAnchor>
  <xdr:twoCellAnchor>
    <xdr:from>
      <xdr:col>0</xdr:col>
      <xdr:colOff>25400</xdr:colOff>
      <xdr:row>3</xdr:row>
      <xdr:rowOff>63500</xdr:rowOff>
    </xdr:from>
    <xdr:to>
      <xdr:col>9</xdr:col>
      <xdr:colOff>565150</xdr:colOff>
      <xdr:row>12</xdr:row>
      <xdr:rowOff>101600</xdr:rowOff>
    </xdr:to>
    <xdr:sp macro="" textlink="">
      <xdr:nvSpPr>
        <xdr:cNvPr id="3" name="TextBox 2">
          <a:extLst>
            <a:ext uri="{FF2B5EF4-FFF2-40B4-BE49-F238E27FC236}">
              <a16:creationId xmlns:a16="http://schemas.microsoft.com/office/drawing/2014/main" id="{948FAE5B-0025-477D-8056-DECC54130635}"/>
            </a:ext>
          </a:extLst>
        </xdr:cNvPr>
        <xdr:cNvSpPr txBox="1"/>
      </xdr:nvSpPr>
      <xdr:spPr>
        <a:xfrm>
          <a:off x="25400" y="615950"/>
          <a:ext cx="6311900" cy="169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Measurement Section</a:t>
          </a:r>
        </a:p>
        <a:p>
          <a:r>
            <a:rPr lang="en-US" sz="1100">
              <a:latin typeface="Arial" panose="020B0604020202020204" pitchFamily="34" charset="0"/>
              <a:cs typeface="Arial" panose="020B0604020202020204" pitchFamily="34" charset="0"/>
            </a:rPr>
            <a:t>The measurement section covers how to measure:</a:t>
          </a:r>
        </a:p>
        <a:p>
          <a:r>
            <a:rPr lang="en-US" sz="110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Inputs</a:t>
          </a:r>
        </a:p>
        <a:p>
          <a:r>
            <a:rPr lang="en-US" sz="110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Activities</a:t>
          </a:r>
        </a:p>
        <a:p>
          <a:r>
            <a:rPr lang="en-US" sz="110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Outputs</a:t>
          </a:r>
        </a:p>
        <a:p>
          <a:r>
            <a:rPr lang="en-US" sz="110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Outcomes (A - Impact on NBS performance)</a:t>
          </a:r>
        </a:p>
        <a:p>
          <a:r>
            <a:rPr lang="en-US" sz="110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Outcomes (B - Intrinsic Impact of Co-design)</a:t>
          </a:r>
        </a:p>
        <a:p>
          <a:r>
            <a:rPr lang="en-US" sz="110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 Attribuion: How to attribute outcomes to co-design</a:t>
          </a:r>
          <a:endParaRPr lang="en-US" sz="1100">
            <a:latin typeface="Arial" panose="020B0604020202020204" pitchFamily="34" charset="0"/>
            <a:cs typeface="Arial" panose="020B0604020202020204" pitchFamily="34" charset="0"/>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535002</xdr:colOff>
      <xdr:row>2</xdr:row>
      <xdr:rowOff>180974</xdr:rowOff>
    </xdr:to>
    <xdr:pic>
      <xdr:nvPicPr>
        <xdr:cNvPr id="2" name="Picture 1">
          <a:extLst>
            <a:ext uri="{FF2B5EF4-FFF2-40B4-BE49-F238E27FC236}">
              <a16:creationId xmlns:a16="http://schemas.microsoft.com/office/drawing/2014/main" id="{7D24479A-7DC7-4570-BF19-C428279303E5}"/>
            </a:ext>
          </a:extLst>
        </xdr:cNvPr>
        <xdr:cNvPicPr>
          <a:picLocks noChangeAspect="1"/>
        </xdr:cNvPicPr>
      </xdr:nvPicPr>
      <xdr:blipFill>
        <a:blip xmlns:r="http://schemas.openxmlformats.org/officeDocument/2006/relationships" r:embed="rId1"/>
        <a:stretch>
          <a:fillRect/>
        </a:stretch>
      </xdr:blipFill>
      <xdr:spPr>
        <a:xfrm>
          <a:off x="0" y="0"/>
          <a:ext cx="1176352" cy="549274"/>
        </a:xfrm>
        <a:prstGeom prst="rect">
          <a:avLst/>
        </a:prstGeom>
      </xdr:spPr>
    </xdr:pic>
    <xdr:clientData/>
  </xdr:twoCellAnchor>
  <xdr:twoCellAnchor>
    <xdr:from>
      <xdr:col>0</xdr:col>
      <xdr:colOff>25400</xdr:colOff>
      <xdr:row>3</xdr:row>
      <xdr:rowOff>88900</xdr:rowOff>
    </xdr:from>
    <xdr:to>
      <xdr:col>9</xdr:col>
      <xdr:colOff>565150</xdr:colOff>
      <xdr:row>10</xdr:row>
      <xdr:rowOff>127000</xdr:rowOff>
    </xdr:to>
    <xdr:sp macro="" textlink="">
      <xdr:nvSpPr>
        <xdr:cNvPr id="3" name="TextBox 2">
          <a:extLst>
            <a:ext uri="{FF2B5EF4-FFF2-40B4-BE49-F238E27FC236}">
              <a16:creationId xmlns:a16="http://schemas.microsoft.com/office/drawing/2014/main" id="{A46E98E7-2E25-4194-84BC-E72091DAB103}"/>
            </a:ext>
          </a:extLst>
        </xdr:cNvPr>
        <xdr:cNvSpPr txBox="1"/>
      </xdr:nvSpPr>
      <xdr:spPr>
        <a:xfrm>
          <a:off x="25400" y="641350"/>
          <a:ext cx="6311900" cy="132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Net Value Calculation</a:t>
          </a:r>
        </a:p>
        <a:p>
          <a:r>
            <a:rPr lang="en-US" sz="1100">
              <a:latin typeface="Arial" panose="020B0604020202020204" pitchFamily="34" charset="0"/>
              <a:cs typeface="Arial" panose="020B0604020202020204" pitchFamily="34" charset="0"/>
            </a:rPr>
            <a:t>The net value calculation</a:t>
          </a:r>
          <a:r>
            <a:rPr lang="en-US" sz="1100" baseline="0">
              <a:latin typeface="Arial" panose="020B0604020202020204" pitchFamily="34" charset="0"/>
              <a:cs typeface="Arial" panose="020B0604020202020204" pitchFamily="34" charset="0"/>
            </a:rPr>
            <a:t> section includes:</a:t>
          </a:r>
        </a:p>
        <a:p>
          <a:r>
            <a:rPr lang="en-US" sz="1100" baseline="0">
              <a:latin typeface="Arial" panose="020B0604020202020204" pitchFamily="34" charset="0"/>
              <a:cs typeface="Arial" panose="020B0604020202020204" pitchFamily="34" charset="0"/>
            </a:rPr>
            <a:t>- Outcomes to Impact: A translation of Outcomes A and B to possible long term impacts</a:t>
          </a:r>
        </a:p>
        <a:p>
          <a:r>
            <a:rPr lang="en-US" sz="1100" baseline="0">
              <a:latin typeface="Arial" panose="020B0604020202020204" pitchFamily="34" charset="0"/>
              <a:cs typeface="Arial" panose="020B0604020202020204" pitchFamily="34" charset="0"/>
            </a:rPr>
            <a:t>- Reference Values: Examples of monetising values of the long term impacts of NBS (for reference only)</a:t>
          </a:r>
        </a:p>
        <a:p>
          <a:r>
            <a:rPr lang="en-US" sz="1100">
              <a:latin typeface="Arial" panose="020B0604020202020204" pitchFamily="34" charset="0"/>
              <a:cs typeface="Arial" panose="020B0604020202020204" pitchFamily="34" charset="0"/>
            </a:rPr>
            <a:t>- Net Added Value Calc</a:t>
          </a:r>
          <a:r>
            <a:rPr lang="en-US" sz="1100" baseline="0">
              <a:latin typeface="Arial" panose="020B0604020202020204" pitchFamily="34" charset="0"/>
              <a:cs typeface="Arial" panose="020B0604020202020204" pitchFamily="34" charset="0"/>
            </a:rPr>
            <a:t> - Example: Worked example of a net added value calculation for a co-design evaluation</a:t>
          </a:r>
          <a:endParaRPr lang="en-US" sz="1100">
            <a:latin typeface="Arial" panose="020B0604020202020204" pitchFamily="34" charset="0"/>
            <a:cs typeface="Arial" panose="020B0604020202020204" pitchFamily="34"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21167</xdr:colOff>
      <xdr:row>44</xdr:row>
      <xdr:rowOff>95248</xdr:rowOff>
    </xdr:from>
    <xdr:to>
      <xdr:col>6</xdr:col>
      <xdr:colOff>328084</xdr:colOff>
      <xdr:row>55</xdr:row>
      <xdr:rowOff>108856</xdr:rowOff>
    </xdr:to>
    <xdr:sp macro="" textlink="">
      <xdr:nvSpPr>
        <xdr:cNvPr id="2" name="TextBox 1">
          <a:extLst>
            <a:ext uri="{FF2B5EF4-FFF2-40B4-BE49-F238E27FC236}">
              <a16:creationId xmlns:a16="http://schemas.microsoft.com/office/drawing/2014/main" id="{D817FB4C-7500-462E-AE36-CD571034E92D}"/>
            </a:ext>
          </a:extLst>
        </xdr:cNvPr>
        <xdr:cNvSpPr txBox="1"/>
      </xdr:nvSpPr>
      <xdr:spPr>
        <a:xfrm>
          <a:off x="21167" y="15407819"/>
          <a:ext cx="12771060" cy="180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Sources:</a:t>
          </a:r>
        </a:p>
        <a:p>
          <a:pPr marL="0" marR="0" lvl="0" indent="0" defTabSz="914400" eaLnBrk="1" fontAlgn="auto" latinLnBrk="0" hangingPunct="1">
            <a:lnSpc>
              <a:spcPct val="100000"/>
            </a:lnSpc>
            <a:spcBef>
              <a:spcPts val="0"/>
            </a:spcBef>
            <a:spcAft>
              <a:spcPts val="0"/>
            </a:spcAft>
            <a:buClrTx/>
            <a:buSzTx/>
            <a:buFontTx/>
            <a:buNone/>
            <a:tabLst/>
            <a:defRPr/>
          </a:pPr>
          <a:r>
            <a:rPr lang="en-GB" sz="1100"/>
            <a:t>Conservation</a:t>
          </a:r>
          <a:r>
            <a:rPr lang="en-GB" sz="1100" baseline="0"/>
            <a:t> Tools, "</a:t>
          </a:r>
          <a:r>
            <a:rPr lang="en-GB" sz="1100" b="0" i="0">
              <a:solidFill>
                <a:schemeClr val="dk1"/>
              </a:solidFill>
              <a:effectLst/>
              <a:latin typeface="+mn-lt"/>
              <a:ea typeface="+mn-ea"/>
              <a:cs typeface="+mn-cs"/>
            </a:rPr>
            <a:t>Economic Benefits of Biodiversity,"</a:t>
          </a:r>
          <a:r>
            <a:rPr lang="en-GB" sz="1100" b="0" i="0" baseline="0">
              <a:solidFill>
                <a:schemeClr val="dk1"/>
              </a:solidFill>
              <a:effectLst/>
              <a:latin typeface="+mn-lt"/>
              <a:ea typeface="+mn-ea"/>
              <a:cs typeface="+mn-cs"/>
            </a:rPr>
            <a:t> https://conservationtools.org/guides/95-economic-benefits-of-biodiversity</a:t>
          </a:r>
          <a:endParaRPr lang="en-GB" sz="1100"/>
        </a:p>
        <a:p>
          <a:r>
            <a:rPr lang="en-GB" sz="1100"/>
            <a:t>Conservation</a:t>
          </a:r>
          <a:r>
            <a:rPr lang="en-GB" sz="1100" baseline="0"/>
            <a:t> Tools, "Economic Benefits of Parks," https://conservationtools.org/library_items/topic/137-Economic-Benefits-of-Parks#:~:text=Parks%20and%20preserved%20lands%20boost,and%20reduce%20health%20care%20costs.</a:t>
          </a:r>
        </a:p>
        <a:p>
          <a:r>
            <a:rPr lang="en-GB" sz="1100" baseline="0"/>
            <a:t>Conservation Tools, "Economic Benefits of Land Conservation," https://conservationtools.org/guides/94-economic-benefits-of-land-conservation</a:t>
          </a:r>
        </a:p>
        <a:p>
          <a:r>
            <a:rPr lang="en-GB" sz="1100" baseline="0"/>
            <a:t>Fields in Trust, "Revaluing Parks and Green Spaces," http://www.fieldsintrust.org/Upload/file/research/Revaluing-Parks-and-Green-Spaces-Report.pdf</a:t>
          </a:r>
        </a:p>
        <a:p>
          <a:r>
            <a:rPr lang="en-GB" sz="1100" baseline="0"/>
            <a:t>GLA, "Natural Capital Account for London," https://www.london.gov.uk/sites/default/files/11015viv_natural_capital_account_for_london_v7_full_vis.pdf</a:t>
          </a:r>
        </a:p>
        <a:p>
          <a:r>
            <a:rPr lang="en-GB" sz="1100" baseline="0"/>
            <a:t>Home Office, "The Economic and Social Costs of Crime," https://assets.publishing.service.gov.uk/government/uploads/system/uploads/attachment_data/file/191497/Green_book_supplementary_guidance_economic_social_costs_of_crime.pdf</a:t>
          </a:r>
        </a:p>
        <a:p>
          <a:r>
            <a:rPr lang="en-GB" sz="1100" baseline="0"/>
            <a:t>Social Value UK, "Calculating the value of Edinburgh's Parks," http://www.socialvalueuk.org/report/calculating-value-edinburghs-parks/</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D33A0-697A-4CE0-8CC0-A5446500664C}">
  <sheetPr>
    <tabColor theme="5"/>
  </sheetPr>
  <dimension ref="A3:A15"/>
  <sheetViews>
    <sheetView showGridLines="0" tabSelected="1" workbookViewId="0"/>
  </sheetViews>
  <sheetFormatPr defaultColWidth="9.1796875" defaultRowHeight="14.5"/>
  <cols>
    <col min="1" max="1" width="128.1796875" style="215" customWidth="1"/>
    <col min="2" max="16384" width="9.1796875" style="215"/>
  </cols>
  <sheetData>
    <row r="3" spans="1:1" ht="21.75" customHeight="1"/>
    <row r="4" spans="1:1" s="217" customFormat="1" ht="15.5">
      <c r="A4" s="216" t="s">
        <v>498</v>
      </c>
    </row>
    <row r="5" spans="1:1">
      <c r="A5" s="222"/>
    </row>
    <row r="6" spans="1:1" s="218" customFormat="1" ht="13">
      <c r="A6" s="218" t="s">
        <v>500</v>
      </c>
    </row>
    <row r="7" spans="1:1" s="218" customFormat="1" ht="12.5">
      <c r="A7" s="218" t="s">
        <v>504</v>
      </c>
    </row>
    <row r="8" spans="1:1" s="218" customFormat="1" ht="12.5"/>
    <row r="9" spans="1:1" s="218" customFormat="1" ht="12.5">
      <c r="A9" s="218" t="s">
        <v>499</v>
      </c>
    </row>
    <row r="10" spans="1:1" s="221" customFormat="1" ht="12.5">
      <c r="A10" s="219" t="s">
        <v>503</v>
      </c>
    </row>
    <row r="11" spans="1:1" s="218" customFormat="1" ht="12.5">
      <c r="A11" s="220" t="s">
        <v>501</v>
      </c>
    </row>
    <row r="13" spans="1:1">
      <c r="A13" s="222" t="s">
        <v>502</v>
      </c>
    </row>
    <row r="14" spans="1:1">
      <c r="A14" s="222" t="s">
        <v>505</v>
      </c>
    </row>
    <row r="15" spans="1:1">
      <c r="A15" s="222"/>
    </row>
  </sheetData>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7FEEA-7BE0-41C7-8597-A97F7A886734}">
  <dimension ref="A1:C25"/>
  <sheetViews>
    <sheetView showGridLines="0" zoomScale="90" zoomScaleNormal="90" workbookViewId="0">
      <pane ySplit="2" topLeftCell="A3" activePane="bottomLeft" state="frozen"/>
      <selection pane="bottomLeft"/>
    </sheetView>
  </sheetViews>
  <sheetFormatPr defaultColWidth="8.7265625" defaultRowHeight="14"/>
  <cols>
    <col min="1" max="1" width="45.54296875" style="7" customWidth="1"/>
    <col min="2" max="3" width="34.453125" style="21" customWidth="1"/>
    <col min="4" max="16384" width="8.7265625" style="7"/>
  </cols>
  <sheetData>
    <row r="1" spans="1:3" ht="45.65" customHeight="1">
      <c r="A1" s="179" t="s">
        <v>232</v>
      </c>
      <c r="B1" s="174"/>
      <c r="C1" s="174"/>
    </row>
    <row r="2" spans="1:3">
      <c r="A2" s="5" t="s">
        <v>233</v>
      </c>
      <c r="B2" s="5" t="s">
        <v>234</v>
      </c>
      <c r="C2" s="5" t="s">
        <v>235</v>
      </c>
    </row>
    <row r="3" spans="1:3">
      <c r="A3" s="15" t="s">
        <v>236</v>
      </c>
      <c r="B3" s="32"/>
      <c r="C3" s="50"/>
    </row>
    <row r="4" spans="1:3">
      <c r="A4" s="125" t="s">
        <v>237</v>
      </c>
      <c r="B4" s="126"/>
      <c r="C4" s="126"/>
    </row>
    <row r="5" spans="1:3" ht="54.65" customHeight="1">
      <c r="A5" s="212" t="s">
        <v>107</v>
      </c>
      <c r="B5" s="212" t="s">
        <v>106</v>
      </c>
      <c r="C5" s="225" t="s">
        <v>238</v>
      </c>
    </row>
    <row r="6" spans="1:3" ht="54.65" customHeight="1">
      <c r="A6" s="212" t="s">
        <v>112</v>
      </c>
      <c r="B6" s="212" t="s">
        <v>106</v>
      </c>
      <c r="C6" s="225"/>
    </row>
    <row r="7" spans="1:3" ht="54.65" customHeight="1">
      <c r="A7" s="212" t="s">
        <v>119</v>
      </c>
      <c r="B7" s="212" t="s">
        <v>106</v>
      </c>
      <c r="C7" s="225"/>
    </row>
    <row r="8" spans="1:3" ht="54.65" customHeight="1">
      <c r="A8" s="212" t="s">
        <v>124</v>
      </c>
      <c r="B8" s="212" t="s">
        <v>106</v>
      </c>
      <c r="C8" s="225"/>
    </row>
    <row r="9" spans="1:3">
      <c r="A9" s="212" t="s">
        <v>130</v>
      </c>
      <c r="B9" s="113" t="s">
        <v>129</v>
      </c>
      <c r="C9" s="113" t="s">
        <v>239</v>
      </c>
    </row>
    <row r="10" spans="1:3">
      <c r="A10" s="212" t="s">
        <v>135</v>
      </c>
      <c r="B10" s="113" t="s">
        <v>129</v>
      </c>
      <c r="C10" s="113" t="s">
        <v>240</v>
      </c>
    </row>
    <row r="11" spans="1:3" ht="69">
      <c r="A11" s="116" t="s">
        <v>141</v>
      </c>
      <c r="B11" s="102" t="s">
        <v>144</v>
      </c>
      <c r="C11" s="102" t="s">
        <v>241</v>
      </c>
    </row>
    <row r="12" spans="1:3" ht="34.5">
      <c r="A12" s="114" t="s">
        <v>145</v>
      </c>
      <c r="B12" s="212" t="s">
        <v>106</v>
      </c>
      <c r="C12" s="102" t="s">
        <v>242</v>
      </c>
    </row>
    <row r="13" spans="1:3">
      <c r="A13" s="127" t="s">
        <v>243</v>
      </c>
      <c r="B13" s="128"/>
      <c r="C13" s="128"/>
    </row>
    <row r="14" spans="1:3" ht="34.5">
      <c r="A14" s="124" t="s">
        <v>473</v>
      </c>
      <c r="B14" s="102" t="s">
        <v>140</v>
      </c>
      <c r="C14" s="102" t="s">
        <v>244</v>
      </c>
    </row>
    <row r="15" spans="1:3" ht="23">
      <c r="A15" s="124" t="s">
        <v>157</v>
      </c>
      <c r="B15" s="102" t="s">
        <v>140</v>
      </c>
      <c r="C15" s="102" t="s">
        <v>245</v>
      </c>
    </row>
    <row r="16" spans="1:3" ht="34.5">
      <c r="A16" s="194" t="s">
        <v>162</v>
      </c>
      <c r="B16" s="102" t="s">
        <v>140</v>
      </c>
      <c r="C16" s="102" t="s">
        <v>244</v>
      </c>
    </row>
    <row r="17" spans="1:3" ht="34.5">
      <c r="A17" s="194" t="s">
        <v>164</v>
      </c>
      <c r="B17" s="102" t="s">
        <v>140</v>
      </c>
      <c r="C17" s="102" t="s">
        <v>244</v>
      </c>
    </row>
    <row r="18" spans="1:3" ht="34.5">
      <c r="A18" s="195" t="s">
        <v>166</v>
      </c>
      <c r="B18" s="102" t="s">
        <v>144</v>
      </c>
      <c r="C18" s="102" t="s">
        <v>246</v>
      </c>
    </row>
    <row r="19" spans="1:3" ht="34.5">
      <c r="A19" s="194" t="s">
        <v>475</v>
      </c>
      <c r="B19" s="102" t="s">
        <v>140</v>
      </c>
      <c r="C19" s="102" t="s">
        <v>244</v>
      </c>
    </row>
    <row r="20" spans="1:3" ht="23">
      <c r="A20" s="194" t="s">
        <v>175</v>
      </c>
      <c r="B20" s="102" t="s">
        <v>140</v>
      </c>
      <c r="C20" s="102" t="s">
        <v>247</v>
      </c>
    </row>
    <row r="21" spans="1:3" ht="23">
      <c r="A21" s="196" t="s">
        <v>177</v>
      </c>
      <c r="B21" s="102" t="s">
        <v>140</v>
      </c>
      <c r="C21" s="102" t="s">
        <v>247</v>
      </c>
    </row>
    <row r="22" spans="1:3" ht="23">
      <c r="A22" s="196" t="s">
        <v>178</v>
      </c>
      <c r="B22" s="102" t="s">
        <v>144</v>
      </c>
      <c r="C22" s="102" t="s">
        <v>248</v>
      </c>
    </row>
    <row r="23" spans="1:3" ht="34.5">
      <c r="A23" s="196" t="s">
        <v>181</v>
      </c>
      <c r="B23" s="102" t="s">
        <v>140</v>
      </c>
      <c r="C23" s="102" t="s">
        <v>244</v>
      </c>
    </row>
    <row r="24" spans="1:3" ht="23">
      <c r="A24" s="194" t="s">
        <v>182</v>
      </c>
      <c r="B24" s="102" t="s">
        <v>140</v>
      </c>
      <c r="C24" s="102" t="s">
        <v>249</v>
      </c>
    </row>
    <row r="25" spans="1:3" ht="23">
      <c r="A25" s="194" t="s">
        <v>184</v>
      </c>
      <c r="B25" s="102" t="s">
        <v>140</v>
      </c>
      <c r="C25" s="102" t="s">
        <v>249</v>
      </c>
    </row>
  </sheetData>
  <mergeCells count="1">
    <mergeCell ref="C5:C8"/>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77768-E288-45AD-9682-A64FA723B2E8}">
  <dimension ref="A1:G44"/>
  <sheetViews>
    <sheetView showGridLines="0" zoomScale="90" zoomScaleNormal="90" workbookViewId="0">
      <pane ySplit="3" topLeftCell="A4" activePane="bottomLeft" state="frozen"/>
      <selection pane="bottomLeft"/>
    </sheetView>
  </sheetViews>
  <sheetFormatPr defaultColWidth="8.7265625" defaultRowHeight="12.5"/>
  <cols>
    <col min="1" max="1" width="15.81640625" style="1" customWidth="1"/>
    <col min="2" max="2" width="44.1796875" style="2" customWidth="1"/>
    <col min="3" max="3" width="43.54296875" style="1" customWidth="1"/>
    <col min="4" max="4" width="10.26953125" style="47" customWidth="1"/>
    <col min="5" max="5" width="43.54296875" style="2" customWidth="1"/>
    <col min="6" max="6" width="27.81640625" style="1" customWidth="1"/>
    <col min="7" max="16384" width="8.7265625" style="1"/>
  </cols>
  <sheetData>
    <row r="1" spans="1:7" ht="28" customHeight="1">
      <c r="A1" s="179" t="s">
        <v>441</v>
      </c>
      <c r="B1" s="213"/>
      <c r="C1" s="213"/>
      <c r="D1" s="175"/>
      <c r="E1" s="213"/>
      <c r="F1" s="213"/>
    </row>
    <row r="2" spans="1:7" ht="18" customHeight="1">
      <c r="A2" s="214" t="s">
        <v>442</v>
      </c>
      <c r="B2" s="213"/>
      <c r="C2" s="213"/>
      <c r="D2" s="175"/>
      <c r="E2" s="213"/>
      <c r="F2" s="213"/>
    </row>
    <row r="3" spans="1:7" ht="16" customHeight="1">
      <c r="A3" s="3" t="s">
        <v>250</v>
      </c>
      <c r="B3" s="3" t="s">
        <v>251</v>
      </c>
      <c r="C3" s="3" t="s">
        <v>252</v>
      </c>
      <c r="D3" s="46" t="s">
        <v>253</v>
      </c>
      <c r="E3" s="3" t="s">
        <v>254</v>
      </c>
      <c r="F3" s="3" t="s">
        <v>255</v>
      </c>
      <c r="G3" s="93" t="s">
        <v>256</v>
      </c>
    </row>
    <row r="4" spans="1:7" ht="16" customHeight="1">
      <c r="A4" s="126" t="s">
        <v>140</v>
      </c>
      <c r="B4" s="126"/>
      <c r="C4" s="126"/>
      <c r="D4" s="129"/>
      <c r="E4" s="126"/>
      <c r="F4" s="126"/>
      <c r="G4" s="93" t="s">
        <v>256</v>
      </c>
    </row>
    <row r="5" spans="1:7" ht="25">
      <c r="A5" s="130" t="s">
        <v>257</v>
      </c>
      <c r="B5" s="130" t="s">
        <v>258</v>
      </c>
      <c r="C5" s="131" t="s">
        <v>259</v>
      </c>
      <c r="D5" s="132">
        <v>5.5</v>
      </c>
      <c r="E5" s="131" t="s">
        <v>260</v>
      </c>
      <c r="F5" s="131" t="s">
        <v>261</v>
      </c>
      <c r="G5" s="93" t="s">
        <v>256</v>
      </c>
    </row>
    <row r="6" spans="1:7" ht="25">
      <c r="A6" s="130"/>
      <c r="B6" s="130"/>
      <c r="C6" s="131" t="s">
        <v>262</v>
      </c>
      <c r="D6" s="132">
        <v>3.16</v>
      </c>
      <c r="E6" s="131" t="s">
        <v>263</v>
      </c>
      <c r="F6" s="131" t="s">
        <v>264</v>
      </c>
      <c r="G6" s="93" t="s">
        <v>256</v>
      </c>
    </row>
    <row r="7" spans="1:7" ht="25">
      <c r="A7" s="130"/>
      <c r="B7" s="130"/>
      <c r="C7" s="131" t="s">
        <v>265</v>
      </c>
      <c r="D7" s="132">
        <v>5.5</v>
      </c>
      <c r="E7" s="131" t="s">
        <v>266</v>
      </c>
      <c r="F7" s="131" t="s">
        <v>261</v>
      </c>
      <c r="G7" s="93" t="s">
        <v>256</v>
      </c>
    </row>
    <row r="8" spans="1:7" ht="25">
      <c r="A8" s="130"/>
      <c r="B8" s="130"/>
      <c r="C8" s="131" t="s">
        <v>267</v>
      </c>
      <c r="D8" s="132">
        <v>7.2</v>
      </c>
      <c r="E8" s="131" t="s">
        <v>268</v>
      </c>
      <c r="F8" s="131" t="s">
        <v>261</v>
      </c>
      <c r="G8" s="93" t="s">
        <v>256</v>
      </c>
    </row>
    <row r="9" spans="1:7" ht="25">
      <c r="A9" s="130"/>
      <c r="B9" s="130"/>
      <c r="C9" s="131" t="s">
        <v>269</v>
      </c>
      <c r="D9" s="132">
        <v>67</v>
      </c>
      <c r="E9" s="131" t="s">
        <v>270</v>
      </c>
      <c r="F9" s="131" t="s">
        <v>271</v>
      </c>
      <c r="G9" s="93" t="s">
        <v>256</v>
      </c>
    </row>
    <row r="10" spans="1:7" ht="25">
      <c r="A10" s="130"/>
      <c r="B10" s="130" t="s">
        <v>272</v>
      </c>
      <c r="C10" s="131" t="s">
        <v>273</v>
      </c>
      <c r="D10" s="132">
        <v>2.5</v>
      </c>
      <c r="E10" s="131" t="s">
        <v>274</v>
      </c>
      <c r="F10" s="131" t="s">
        <v>261</v>
      </c>
      <c r="G10" s="93" t="s">
        <v>256</v>
      </c>
    </row>
    <row r="11" spans="1:7" ht="25">
      <c r="A11" s="130"/>
      <c r="B11" s="130"/>
      <c r="C11" s="131" t="s">
        <v>275</v>
      </c>
      <c r="D11" s="132">
        <v>42</v>
      </c>
      <c r="E11" s="131" t="s">
        <v>276</v>
      </c>
      <c r="F11" s="131" t="s">
        <v>271</v>
      </c>
      <c r="G11" s="93" t="s">
        <v>256</v>
      </c>
    </row>
    <row r="12" spans="1:7" ht="25">
      <c r="A12" s="130"/>
      <c r="B12" s="130" t="s">
        <v>277</v>
      </c>
      <c r="C12" s="131" t="s">
        <v>278</v>
      </c>
      <c r="D12" s="132">
        <v>974</v>
      </c>
      <c r="E12" s="131" t="s">
        <v>279</v>
      </c>
      <c r="F12" s="131" t="s">
        <v>264</v>
      </c>
      <c r="G12" s="93" t="s">
        <v>256</v>
      </c>
    </row>
    <row r="13" spans="1:7" ht="25">
      <c r="A13" s="130"/>
      <c r="B13" s="130"/>
      <c r="C13" s="131" t="s">
        <v>280</v>
      </c>
      <c r="D13" s="132">
        <v>30.24</v>
      </c>
      <c r="E13" s="131" t="s">
        <v>281</v>
      </c>
      <c r="F13" s="131" t="s">
        <v>264</v>
      </c>
      <c r="G13" s="93" t="s">
        <v>256</v>
      </c>
    </row>
    <row r="14" spans="1:7" ht="25">
      <c r="A14" s="133" t="s">
        <v>282</v>
      </c>
      <c r="B14" s="133" t="s">
        <v>283</v>
      </c>
      <c r="C14" s="134" t="s">
        <v>284</v>
      </c>
      <c r="D14" s="135">
        <v>500</v>
      </c>
      <c r="E14" s="134" t="s">
        <v>285</v>
      </c>
      <c r="F14" s="134" t="s">
        <v>261</v>
      </c>
      <c r="G14" s="93" t="s">
        <v>256</v>
      </c>
    </row>
    <row r="15" spans="1:7" ht="25">
      <c r="A15" s="134"/>
      <c r="B15" s="134" t="s">
        <v>286</v>
      </c>
      <c r="C15" s="134" t="s">
        <v>287</v>
      </c>
      <c r="D15" s="135">
        <v>2.5</v>
      </c>
      <c r="E15" s="134" t="s">
        <v>288</v>
      </c>
      <c r="F15" s="134" t="s">
        <v>261</v>
      </c>
      <c r="G15" s="93" t="s">
        <v>256</v>
      </c>
    </row>
    <row r="16" spans="1:7" ht="25">
      <c r="A16" s="134"/>
      <c r="B16" s="134" t="s">
        <v>289</v>
      </c>
      <c r="C16" s="134" t="s">
        <v>290</v>
      </c>
      <c r="D16" s="135">
        <v>2.1</v>
      </c>
      <c r="E16" s="134" t="s">
        <v>291</v>
      </c>
      <c r="F16" s="134" t="s">
        <v>261</v>
      </c>
      <c r="G16" s="93" t="s">
        <v>256</v>
      </c>
    </row>
    <row r="17" spans="1:7" ht="25">
      <c r="A17" s="133" t="s">
        <v>292</v>
      </c>
      <c r="B17" s="133" t="s">
        <v>293</v>
      </c>
      <c r="C17" s="134" t="s">
        <v>294</v>
      </c>
      <c r="D17" s="135">
        <v>140.4</v>
      </c>
      <c r="E17" s="134" t="s">
        <v>295</v>
      </c>
      <c r="F17" s="134" t="s">
        <v>261</v>
      </c>
      <c r="G17" s="93" t="s">
        <v>256</v>
      </c>
    </row>
    <row r="18" spans="1:7" ht="25">
      <c r="A18" s="130" t="s">
        <v>296</v>
      </c>
      <c r="B18" s="130" t="s">
        <v>297</v>
      </c>
      <c r="C18" s="131" t="s">
        <v>298</v>
      </c>
      <c r="D18" s="132">
        <v>600</v>
      </c>
      <c r="E18" s="131" t="s">
        <v>299</v>
      </c>
      <c r="F18" s="131" t="s">
        <v>300</v>
      </c>
      <c r="G18" s="93" t="s">
        <v>256</v>
      </c>
    </row>
    <row r="19" spans="1:7" ht="25">
      <c r="A19" s="130"/>
      <c r="B19" s="130"/>
      <c r="C19" s="131" t="s">
        <v>301</v>
      </c>
      <c r="D19" s="132">
        <v>540</v>
      </c>
      <c r="E19" s="130" t="s">
        <v>443</v>
      </c>
      <c r="F19" s="131" t="s">
        <v>300</v>
      </c>
      <c r="G19" s="93"/>
    </row>
    <row r="20" spans="1:7" ht="25">
      <c r="A20" s="133" t="s">
        <v>247</v>
      </c>
      <c r="B20" s="133" t="s">
        <v>302</v>
      </c>
      <c r="C20" s="134" t="s">
        <v>303</v>
      </c>
      <c r="D20" s="135">
        <v>220.5</v>
      </c>
      <c r="E20" s="134" t="s">
        <v>304</v>
      </c>
      <c r="F20" s="134" t="s">
        <v>261</v>
      </c>
      <c r="G20" s="93" t="s">
        <v>256</v>
      </c>
    </row>
    <row r="21" spans="1:7" ht="25">
      <c r="A21" s="130"/>
      <c r="B21" s="130" t="s">
        <v>305</v>
      </c>
      <c r="C21" s="131" t="s">
        <v>306</v>
      </c>
      <c r="D21" s="132">
        <v>4.5</v>
      </c>
      <c r="E21" s="131" t="s">
        <v>307</v>
      </c>
      <c r="F21" s="131" t="s">
        <v>261</v>
      </c>
      <c r="G21" s="93" t="s">
        <v>256</v>
      </c>
    </row>
    <row r="22" spans="1:7" ht="37.5">
      <c r="A22" s="130"/>
      <c r="B22" s="130"/>
      <c r="C22" s="131" t="s">
        <v>308</v>
      </c>
      <c r="D22" s="132">
        <v>12</v>
      </c>
      <c r="E22" s="131" t="s">
        <v>309</v>
      </c>
      <c r="F22" s="131" t="s">
        <v>261</v>
      </c>
      <c r="G22" s="93" t="s">
        <v>256</v>
      </c>
    </row>
    <row r="23" spans="1:7" ht="14">
      <c r="A23" s="128" t="s">
        <v>310</v>
      </c>
      <c r="B23" s="128"/>
      <c r="C23" s="128"/>
      <c r="D23" s="136"/>
      <c r="E23" s="128"/>
      <c r="F23" s="128"/>
      <c r="G23" s="93" t="s">
        <v>256</v>
      </c>
    </row>
    <row r="24" spans="1:7" ht="25">
      <c r="A24" s="130" t="s">
        <v>311</v>
      </c>
      <c r="B24" s="130" t="s">
        <v>444</v>
      </c>
      <c r="C24" s="131"/>
      <c r="D24" s="132"/>
      <c r="E24" s="131"/>
      <c r="F24" s="131"/>
      <c r="G24" s="93" t="s">
        <v>256</v>
      </c>
    </row>
    <row r="25" spans="1:7" ht="25">
      <c r="A25" s="130" t="s">
        <v>312</v>
      </c>
      <c r="B25" s="130" t="s">
        <v>444</v>
      </c>
      <c r="C25" s="131"/>
      <c r="D25" s="132"/>
      <c r="E25" s="131"/>
      <c r="F25" s="131"/>
      <c r="G25" s="93" t="s">
        <v>256</v>
      </c>
    </row>
    <row r="26" spans="1:7" ht="25">
      <c r="A26" s="130" t="s">
        <v>313</v>
      </c>
      <c r="B26" s="130" t="s">
        <v>314</v>
      </c>
      <c r="C26" s="131" t="s">
        <v>315</v>
      </c>
      <c r="D26" s="132">
        <v>63</v>
      </c>
      <c r="E26" s="131" t="s">
        <v>316</v>
      </c>
      <c r="F26" s="131" t="s">
        <v>271</v>
      </c>
      <c r="G26" s="93" t="s">
        <v>256</v>
      </c>
    </row>
    <row r="27" spans="1:7" ht="25">
      <c r="A27" s="130" t="s">
        <v>317</v>
      </c>
      <c r="B27" s="130" t="s">
        <v>318</v>
      </c>
      <c r="C27" s="131" t="s">
        <v>319</v>
      </c>
      <c r="D27" s="132" t="s">
        <v>320</v>
      </c>
      <c r="E27" s="131" t="s">
        <v>321</v>
      </c>
      <c r="F27" s="131"/>
      <c r="G27" s="93" t="s">
        <v>256</v>
      </c>
    </row>
    <row r="28" spans="1:7">
      <c r="A28" s="130"/>
      <c r="B28" s="130" t="s">
        <v>322</v>
      </c>
      <c r="C28" s="131" t="s">
        <v>323</v>
      </c>
      <c r="D28" s="132" t="s">
        <v>320</v>
      </c>
      <c r="E28" s="131"/>
      <c r="F28" s="131"/>
      <c r="G28" s="93"/>
    </row>
    <row r="29" spans="1:7">
      <c r="A29" s="130"/>
      <c r="B29" s="130" t="s">
        <v>324</v>
      </c>
      <c r="C29" s="131" t="s">
        <v>325</v>
      </c>
      <c r="D29" s="132" t="s">
        <v>320</v>
      </c>
      <c r="E29" s="131"/>
      <c r="F29" s="131"/>
      <c r="G29" s="93"/>
    </row>
    <row r="30" spans="1:7" ht="37.5">
      <c r="A30" s="130" t="s">
        <v>326</v>
      </c>
      <c r="B30" s="130" t="s">
        <v>327</v>
      </c>
      <c r="C30" s="131" t="s">
        <v>328</v>
      </c>
      <c r="D30" s="132" t="s">
        <v>329</v>
      </c>
      <c r="E30" s="131" t="s">
        <v>330</v>
      </c>
      <c r="F30" s="131" t="s">
        <v>331</v>
      </c>
      <c r="G30" s="93" t="s">
        <v>256</v>
      </c>
    </row>
    <row r="31" spans="1:7" ht="25">
      <c r="A31" s="130" t="s">
        <v>332</v>
      </c>
      <c r="B31" s="130" t="s">
        <v>333</v>
      </c>
      <c r="C31" s="131" t="s">
        <v>334</v>
      </c>
      <c r="D31" s="132" t="s">
        <v>335</v>
      </c>
      <c r="E31" s="131" t="s">
        <v>336</v>
      </c>
      <c r="F31" s="131" t="s">
        <v>331</v>
      </c>
      <c r="G31" s="93" t="s">
        <v>256</v>
      </c>
    </row>
    <row r="32" spans="1:7" ht="37.5">
      <c r="A32" s="130"/>
      <c r="B32" s="130" t="s">
        <v>337</v>
      </c>
      <c r="C32" s="131" t="s">
        <v>338</v>
      </c>
      <c r="D32" s="132" t="s">
        <v>339</v>
      </c>
      <c r="E32" s="131" t="s">
        <v>340</v>
      </c>
      <c r="F32" s="131" t="s">
        <v>331</v>
      </c>
      <c r="G32" s="93" t="s">
        <v>256</v>
      </c>
    </row>
    <row r="33" spans="1:7" ht="50">
      <c r="A33" s="130" t="s">
        <v>341</v>
      </c>
      <c r="B33" s="130" t="s">
        <v>342</v>
      </c>
      <c r="C33" s="131" t="s">
        <v>343</v>
      </c>
      <c r="D33" s="132" t="s">
        <v>320</v>
      </c>
      <c r="E33" s="131" t="s">
        <v>344</v>
      </c>
      <c r="F33" s="131" t="s">
        <v>271</v>
      </c>
      <c r="G33" s="93" t="s">
        <v>256</v>
      </c>
    </row>
    <row r="34" spans="1:7" ht="14">
      <c r="A34" s="128" t="s">
        <v>129</v>
      </c>
      <c r="B34" s="128"/>
      <c r="C34" s="128"/>
      <c r="D34" s="136"/>
      <c r="E34" s="128"/>
      <c r="F34" s="128"/>
      <c r="G34" s="93" t="s">
        <v>256</v>
      </c>
    </row>
    <row r="35" spans="1:7" ht="25">
      <c r="A35" s="130" t="s">
        <v>345</v>
      </c>
      <c r="B35" s="130" t="s">
        <v>346</v>
      </c>
      <c r="C35" s="131" t="s">
        <v>347</v>
      </c>
      <c r="D35" s="132" t="s">
        <v>320</v>
      </c>
      <c r="E35" s="131" t="s">
        <v>348</v>
      </c>
      <c r="F35" s="131"/>
      <c r="G35" s="93" t="s">
        <v>256</v>
      </c>
    </row>
    <row r="36" spans="1:7" ht="25">
      <c r="A36" s="130" t="s">
        <v>349</v>
      </c>
      <c r="B36" s="130" t="s">
        <v>350</v>
      </c>
      <c r="C36" s="131" t="s">
        <v>351</v>
      </c>
      <c r="D36" s="132" t="s">
        <v>320</v>
      </c>
      <c r="E36" s="131" t="s">
        <v>348</v>
      </c>
      <c r="F36" s="131"/>
      <c r="G36" s="93" t="s">
        <v>256</v>
      </c>
    </row>
    <row r="37" spans="1:7" ht="37.5">
      <c r="A37" s="130" t="s">
        <v>352</v>
      </c>
      <c r="B37" s="130" t="s">
        <v>353</v>
      </c>
      <c r="C37" s="131" t="s">
        <v>354</v>
      </c>
      <c r="D37" s="132">
        <v>1</v>
      </c>
      <c r="E37" s="131" t="s">
        <v>355</v>
      </c>
      <c r="F37" s="131" t="s">
        <v>261</v>
      </c>
      <c r="G37" s="93" t="s">
        <v>256</v>
      </c>
    </row>
    <row r="38" spans="1:7" ht="25">
      <c r="A38" s="130"/>
      <c r="B38" s="130"/>
      <c r="C38" s="131" t="s">
        <v>356</v>
      </c>
      <c r="D38" s="137" t="s">
        <v>357</v>
      </c>
      <c r="E38" s="131" t="s">
        <v>358</v>
      </c>
      <c r="F38" s="131" t="s">
        <v>261</v>
      </c>
      <c r="G38" s="93" t="s">
        <v>256</v>
      </c>
    </row>
    <row r="39" spans="1:7" ht="37.5">
      <c r="A39" s="130" t="s">
        <v>359</v>
      </c>
      <c r="B39" s="130" t="s">
        <v>360</v>
      </c>
      <c r="C39" s="131" t="s">
        <v>361</v>
      </c>
      <c r="D39" s="132" t="s">
        <v>320</v>
      </c>
      <c r="E39" s="131" t="s">
        <v>362</v>
      </c>
      <c r="F39" s="131" t="s">
        <v>363</v>
      </c>
      <c r="G39" s="93" t="s">
        <v>256</v>
      </c>
    </row>
    <row r="40" spans="1:7" ht="25">
      <c r="A40" s="131" t="s">
        <v>364</v>
      </c>
      <c r="B40" s="131" t="s">
        <v>365</v>
      </c>
      <c r="C40" s="131" t="s">
        <v>366</v>
      </c>
      <c r="D40" s="137" t="s">
        <v>367</v>
      </c>
      <c r="E40" s="131" t="s">
        <v>368</v>
      </c>
      <c r="F40" s="131" t="s">
        <v>271</v>
      </c>
      <c r="G40" s="93" t="s">
        <v>256</v>
      </c>
    </row>
    <row r="41" spans="1:7" ht="37.5">
      <c r="A41" s="131" t="s">
        <v>369</v>
      </c>
      <c r="B41" s="131" t="s">
        <v>370</v>
      </c>
      <c r="C41" s="131" t="s">
        <v>371</v>
      </c>
      <c r="D41" s="132" t="s">
        <v>320</v>
      </c>
      <c r="E41" s="131" t="s">
        <v>372</v>
      </c>
      <c r="F41" s="131" t="s">
        <v>363</v>
      </c>
      <c r="G41" s="93" t="s">
        <v>256</v>
      </c>
    </row>
    <row r="42" spans="1:7">
      <c r="A42" s="131"/>
      <c r="B42" s="131" t="s">
        <v>373</v>
      </c>
      <c r="C42" s="131" t="s">
        <v>374</v>
      </c>
      <c r="D42" s="132" t="s">
        <v>320</v>
      </c>
      <c r="E42" s="131"/>
      <c r="F42" s="131"/>
      <c r="G42" s="93" t="s">
        <v>256</v>
      </c>
    </row>
    <row r="43" spans="1:7" ht="25">
      <c r="A43" s="131"/>
      <c r="B43" s="131" t="s">
        <v>375</v>
      </c>
      <c r="C43" s="131" t="s">
        <v>376</v>
      </c>
      <c r="D43" s="132" t="s">
        <v>320</v>
      </c>
      <c r="E43" s="131"/>
      <c r="F43" s="131"/>
      <c r="G43" s="93" t="s">
        <v>256</v>
      </c>
    </row>
    <row r="44" spans="1:7">
      <c r="A44" s="93"/>
      <c r="B44" s="93"/>
      <c r="C44" s="93"/>
      <c r="D44" s="94"/>
      <c r="E44" s="93"/>
      <c r="F44" s="93"/>
      <c r="G44" s="93" t="s">
        <v>256</v>
      </c>
    </row>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280E9-C524-46DF-9358-B46DFE0CFB90}">
  <dimension ref="A1:L30"/>
  <sheetViews>
    <sheetView showGridLines="0" zoomScale="70" zoomScaleNormal="70" workbookViewId="0">
      <pane ySplit="3" topLeftCell="A4" activePane="bottomLeft" state="frozen"/>
      <selection pane="bottomLeft" activeCell="B6" sqref="B6"/>
    </sheetView>
  </sheetViews>
  <sheetFormatPr defaultColWidth="8.7265625" defaultRowHeight="14"/>
  <cols>
    <col min="1" max="1" width="25.54296875" style="7" customWidth="1"/>
    <col min="2" max="3" width="26" style="21" customWidth="1"/>
    <col min="4" max="4" width="26.54296875" style="21" customWidth="1"/>
    <col min="5" max="5" width="3.26953125" style="7" customWidth="1"/>
    <col min="6" max="6" width="35.7265625" style="21" customWidth="1"/>
    <col min="7" max="7" width="16.81640625" style="8" customWidth="1"/>
    <col min="8" max="8" width="1.54296875" style="8" customWidth="1"/>
    <col min="9" max="9" width="15.54296875" style="8" customWidth="1"/>
    <col min="10" max="10" width="15.54296875" style="22" customWidth="1"/>
    <col min="11" max="11" width="15.54296875" style="8" customWidth="1"/>
    <col min="12" max="12" width="54.7265625" style="7" customWidth="1"/>
    <col min="13" max="16384" width="8.7265625" style="7"/>
  </cols>
  <sheetData>
    <row r="1" spans="1:11" s="176" customFormat="1" ht="42" customHeight="1">
      <c r="A1" s="179" t="s">
        <v>377</v>
      </c>
      <c r="B1" s="174"/>
      <c r="C1" s="174"/>
      <c r="D1" s="174"/>
      <c r="E1" s="173"/>
      <c r="F1" s="174"/>
      <c r="G1" s="177"/>
      <c r="H1" s="177"/>
      <c r="I1" s="177"/>
      <c r="J1" s="178"/>
      <c r="K1" s="177"/>
    </row>
    <row r="2" spans="1:11">
      <c r="A2" s="4" t="s">
        <v>378</v>
      </c>
      <c r="B2" s="4"/>
      <c r="C2" s="4"/>
      <c r="D2" s="4"/>
      <c r="F2" s="4" t="s">
        <v>379</v>
      </c>
      <c r="G2" s="29"/>
      <c r="H2" s="7"/>
      <c r="I2" s="4" t="s">
        <v>380</v>
      </c>
      <c r="J2" s="4"/>
      <c r="K2" s="29"/>
    </row>
    <row r="3" spans="1:11" ht="26">
      <c r="A3" s="5" t="s">
        <v>381</v>
      </c>
      <c r="B3" s="5" t="s">
        <v>382</v>
      </c>
      <c r="C3" s="5"/>
      <c r="D3" s="5"/>
      <c r="E3" s="27"/>
      <c r="F3" s="5" t="s">
        <v>383</v>
      </c>
      <c r="G3" s="6" t="s">
        <v>384</v>
      </c>
      <c r="H3" s="7"/>
      <c r="I3" s="6" t="s">
        <v>385</v>
      </c>
      <c r="J3" s="28" t="s">
        <v>386</v>
      </c>
      <c r="K3" s="6" t="s">
        <v>387</v>
      </c>
    </row>
    <row r="4" spans="1:11">
      <c r="A4" s="140" t="s">
        <v>388</v>
      </c>
      <c r="B4" s="141"/>
      <c r="C4" s="30"/>
      <c r="D4" s="48"/>
      <c r="E4" s="9"/>
      <c r="F4" s="142"/>
      <c r="G4" s="143"/>
      <c r="H4" s="10"/>
      <c r="I4" s="143"/>
      <c r="J4" s="145"/>
      <c r="K4" s="143"/>
    </row>
    <row r="5" spans="1:11" ht="29">
      <c r="A5" s="139" t="s">
        <v>8</v>
      </c>
      <c r="B5" s="138" t="s">
        <v>389</v>
      </c>
      <c r="C5" s="49"/>
      <c r="D5" s="170"/>
      <c r="E5" s="11"/>
      <c r="F5" s="138" t="s">
        <v>390</v>
      </c>
      <c r="G5" s="144">
        <v>-15000</v>
      </c>
      <c r="H5" s="12"/>
      <c r="I5" s="144">
        <f>G5</f>
        <v>-15000</v>
      </c>
      <c r="J5" s="146">
        <v>1</v>
      </c>
      <c r="K5" s="144">
        <f>I5*J5</f>
        <v>-15000</v>
      </c>
    </row>
    <row r="6" spans="1:11" ht="14.5">
      <c r="A6" s="139" t="s">
        <v>8</v>
      </c>
      <c r="B6" s="138" t="s">
        <v>391</v>
      </c>
      <c r="C6" s="49"/>
      <c r="D6" s="171"/>
      <c r="E6" s="11"/>
      <c r="F6" s="138" t="s">
        <v>392</v>
      </c>
      <c r="G6" s="144">
        <v>-25000</v>
      </c>
      <c r="H6" s="12"/>
      <c r="I6" s="144">
        <f>G6</f>
        <v>-25000</v>
      </c>
      <c r="J6" s="146">
        <v>1</v>
      </c>
      <c r="K6" s="144">
        <f t="shared" ref="K6:K16" si="0">I6*J6</f>
        <v>-25000</v>
      </c>
    </row>
    <row r="7" spans="1:11" ht="14.5">
      <c r="A7" s="139" t="s">
        <v>11</v>
      </c>
      <c r="B7" s="138" t="s">
        <v>393</v>
      </c>
      <c r="C7" s="49"/>
      <c r="D7" s="171"/>
      <c r="E7" s="11"/>
      <c r="F7" s="138" t="s">
        <v>394</v>
      </c>
      <c r="G7" s="144">
        <v>-8000</v>
      </c>
      <c r="H7" s="12"/>
      <c r="I7" s="144">
        <f t="shared" ref="I7:I16" si="1">G7</f>
        <v>-8000</v>
      </c>
      <c r="J7" s="146">
        <v>1</v>
      </c>
      <c r="K7" s="144">
        <f t="shared" si="0"/>
        <v>-8000</v>
      </c>
    </row>
    <row r="8" spans="1:11" ht="14.5">
      <c r="A8" s="139" t="s">
        <v>17</v>
      </c>
      <c r="B8" s="138" t="s">
        <v>395</v>
      </c>
      <c r="C8" s="49"/>
      <c r="D8" s="171"/>
      <c r="E8" s="11"/>
      <c r="F8" s="138" t="s">
        <v>396</v>
      </c>
      <c r="G8" s="144">
        <f>-1300*7</f>
        <v>-9100</v>
      </c>
      <c r="H8" s="12"/>
      <c r="I8" s="144">
        <f t="shared" si="1"/>
        <v>-9100</v>
      </c>
      <c r="J8" s="146">
        <v>1</v>
      </c>
      <c r="K8" s="144">
        <f t="shared" si="0"/>
        <v>-9100</v>
      </c>
    </row>
    <row r="9" spans="1:11" ht="14.5">
      <c r="A9" s="139" t="s">
        <v>397</v>
      </c>
      <c r="B9" s="138" t="s">
        <v>398</v>
      </c>
      <c r="C9" s="49"/>
      <c r="D9" s="172"/>
      <c r="E9" s="11"/>
      <c r="F9" s="138" t="s">
        <v>399</v>
      </c>
      <c r="G9" s="144">
        <v>0</v>
      </c>
      <c r="H9" s="12"/>
      <c r="I9" s="144">
        <f t="shared" si="1"/>
        <v>0</v>
      </c>
      <c r="J9" s="146">
        <v>1</v>
      </c>
      <c r="K9" s="144">
        <f t="shared" si="0"/>
        <v>0</v>
      </c>
    </row>
    <row r="10" spans="1:11" ht="15" thickBot="1">
      <c r="A10" s="153" t="s">
        <v>400</v>
      </c>
      <c r="B10" s="154"/>
      <c r="C10" s="155"/>
      <c r="D10" s="155"/>
      <c r="E10" s="156"/>
      <c r="F10" s="154"/>
      <c r="G10" s="157">
        <f>SUM(G5:G9)</f>
        <v>-57100</v>
      </c>
      <c r="H10" s="158"/>
      <c r="I10" s="157">
        <f>SUM(I5:I9)</f>
        <v>-57100</v>
      </c>
      <c r="J10" s="159"/>
      <c r="K10" s="157">
        <f>SUM(K5:K9)</f>
        <v>-57100</v>
      </c>
    </row>
    <row r="11" spans="1:11" ht="15" thickTop="1">
      <c r="A11" s="164"/>
      <c r="B11" s="165"/>
      <c r="C11" s="165"/>
      <c r="D11" s="165"/>
      <c r="E11" s="164"/>
      <c r="F11" s="165"/>
      <c r="G11" s="166"/>
      <c r="H11" s="166"/>
      <c r="I11" s="166"/>
      <c r="J11" s="167"/>
      <c r="K11" s="166"/>
    </row>
    <row r="12" spans="1:11">
      <c r="A12" s="5" t="s">
        <v>401</v>
      </c>
      <c r="B12" s="5" t="s">
        <v>233</v>
      </c>
      <c r="C12" s="5" t="s">
        <v>402</v>
      </c>
      <c r="D12" s="5" t="s">
        <v>403</v>
      </c>
      <c r="E12" s="13"/>
      <c r="F12" s="31"/>
      <c r="G12" s="14"/>
      <c r="H12" s="14"/>
      <c r="I12" s="14"/>
      <c r="J12" s="152"/>
      <c r="K12" s="14"/>
    </row>
    <row r="13" spans="1:11">
      <c r="A13" s="15" t="s">
        <v>236</v>
      </c>
      <c r="B13" s="32"/>
      <c r="C13" s="32"/>
      <c r="D13" s="50"/>
      <c r="E13" s="16"/>
      <c r="F13" s="50"/>
      <c r="G13" s="17"/>
      <c r="H13" s="17"/>
      <c r="I13" s="17">
        <f t="shared" si="1"/>
        <v>0</v>
      </c>
      <c r="J13" s="23"/>
      <c r="K13" s="17">
        <f t="shared" si="0"/>
        <v>0</v>
      </c>
    </row>
    <row r="14" spans="1:11" ht="14.5">
      <c r="A14" s="125" t="s">
        <v>237</v>
      </c>
      <c r="B14" s="126"/>
      <c r="C14" s="126"/>
      <c r="D14" s="126"/>
      <c r="E14" s="18"/>
      <c r="F14" s="126"/>
      <c r="G14" s="147"/>
      <c r="H14" s="19"/>
      <c r="I14" s="147"/>
      <c r="J14" s="150"/>
      <c r="K14" s="147"/>
    </row>
    <row r="15" spans="1:11" ht="58">
      <c r="A15" s="138" t="s">
        <v>404</v>
      </c>
      <c r="B15" s="138" t="s">
        <v>405</v>
      </c>
      <c r="C15" s="138" t="s">
        <v>406</v>
      </c>
      <c r="D15" s="138" t="s">
        <v>407</v>
      </c>
      <c r="E15" s="20"/>
      <c r="F15" s="148" t="s">
        <v>408</v>
      </c>
      <c r="G15" s="144">
        <v>10050</v>
      </c>
      <c r="I15" s="144">
        <f t="shared" si="1"/>
        <v>10050</v>
      </c>
      <c r="J15" s="146">
        <v>3</v>
      </c>
      <c r="K15" s="144">
        <f t="shared" si="0"/>
        <v>30150</v>
      </c>
    </row>
    <row r="16" spans="1:11" ht="58">
      <c r="A16" s="138" t="s">
        <v>404</v>
      </c>
      <c r="B16" s="138" t="s">
        <v>405</v>
      </c>
      <c r="C16" s="138" t="s">
        <v>406</v>
      </c>
      <c r="D16" s="138" t="s">
        <v>409</v>
      </c>
      <c r="E16" s="20"/>
      <c r="F16" s="148" t="s">
        <v>410</v>
      </c>
      <c r="G16" s="144">
        <v>6300</v>
      </c>
      <c r="I16" s="144">
        <f t="shared" si="1"/>
        <v>6300</v>
      </c>
      <c r="J16" s="146">
        <v>3</v>
      </c>
      <c r="K16" s="144">
        <f t="shared" si="0"/>
        <v>18900</v>
      </c>
    </row>
    <row r="17" spans="1:12" ht="58">
      <c r="A17" s="139" t="s">
        <v>404</v>
      </c>
      <c r="B17" s="138" t="s">
        <v>411</v>
      </c>
      <c r="C17" s="138" t="s">
        <v>412</v>
      </c>
      <c r="D17" s="138" t="s">
        <v>337</v>
      </c>
      <c r="E17" s="11"/>
      <c r="F17" s="138" t="s">
        <v>413</v>
      </c>
      <c r="G17" s="149">
        <v>823</v>
      </c>
      <c r="I17" s="149">
        <f t="shared" ref="I17:I18" si="2">G17</f>
        <v>823</v>
      </c>
      <c r="J17" s="146">
        <v>3</v>
      </c>
      <c r="K17" s="149">
        <f>I17*J17</f>
        <v>2469</v>
      </c>
    </row>
    <row r="18" spans="1:12" ht="43.5">
      <c r="A18" s="139" t="s">
        <v>404</v>
      </c>
      <c r="B18" s="138" t="s">
        <v>411</v>
      </c>
      <c r="C18" s="138" t="s">
        <v>414</v>
      </c>
      <c r="D18" s="138" t="s">
        <v>327</v>
      </c>
      <c r="E18" s="11"/>
      <c r="F18" s="138" t="s">
        <v>415</v>
      </c>
      <c r="G18" s="149">
        <v>907</v>
      </c>
      <c r="I18" s="149">
        <f t="shared" si="2"/>
        <v>907</v>
      </c>
      <c r="J18" s="146">
        <v>3</v>
      </c>
      <c r="K18" s="149">
        <f>I18*J18</f>
        <v>2721</v>
      </c>
    </row>
    <row r="19" spans="1:12" ht="29">
      <c r="A19" s="139" t="s">
        <v>416</v>
      </c>
      <c r="B19" s="138" t="s">
        <v>417</v>
      </c>
      <c r="C19" s="138" t="s">
        <v>418</v>
      </c>
      <c r="D19" s="138" t="s">
        <v>419</v>
      </c>
      <c r="F19" s="138" t="s">
        <v>420</v>
      </c>
      <c r="G19" s="144">
        <f>16000*0.5</f>
        <v>8000</v>
      </c>
      <c r="I19" s="144">
        <f>G19</f>
        <v>8000</v>
      </c>
      <c r="J19" s="146">
        <v>3</v>
      </c>
      <c r="K19" s="144">
        <f>I19*J19</f>
        <v>24000</v>
      </c>
    </row>
    <row r="20" spans="1:12" ht="78" customHeight="1">
      <c r="A20" s="139" t="s">
        <v>421</v>
      </c>
      <c r="B20" s="138" t="s">
        <v>422</v>
      </c>
      <c r="C20" s="138" t="s">
        <v>423</v>
      </c>
      <c r="D20" s="138" t="s">
        <v>424</v>
      </c>
      <c r="E20" s="20"/>
      <c r="F20" s="138" t="s">
        <v>425</v>
      </c>
      <c r="G20" s="149">
        <v>-10000</v>
      </c>
      <c r="I20" s="149">
        <f>G20</f>
        <v>-10000</v>
      </c>
      <c r="J20" s="146">
        <v>1</v>
      </c>
      <c r="K20" s="149">
        <f>I20*J20</f>
        <v>-10000</v>
      </c>
    </row>
    <row r="21" spans="1:12" ht="14.5" thickBot="1">
      <c r="A21" s="153" t="s">
        <v>400</v>
      </c>
      <c r="B21" s="154"/>
      <c r="C21" s="154"/>
      <c r="D21" s="154"/>
      <c r="E21" s="156"/>
      <c r="F21" s="154"/>
      <c r="G21" s="157">
        <f>SUM(G15:G20)</f>
        <v>16080</v>
      </c>
      <c r="H21" s="158"/>
      <c r="I21" s="157">
        <f>SUM(I15:I20)</f>
        <v>16080</v>
      </c>
      <c r="J21" s="157"/>
      <c r="K21" s="157">
        <f>SUM(K15:K20)</f>
        <v>68240</v>
      </c>
    </row>
    <row r="22" spans="1:12" ht="14.5" thickTop="1">
      <c r="A22" s="164"/>
      <c r="B22" s="165"/>
      <c r="C22" s="165"/>
      <c r="D22" s="165"/>
      <c r="E22" s="164"/>
      <c r="F22" s="165"/>
      <c r="G22" s="166"/>
      <c r="H22" s="166"/>
      <c r="I22" s="166"/>
      <c r="J22" s="166"/>
      <c r="K22" s="166"/>
    </row>
    <row r="23" spans="1:12" ht="14.5">
      <c r="A23" s="127" t="s">
        <v>243</v>
      </c>
      <c r="B23" s="128"/>
      <c r="C23" s="128"/>
      <c r="D23" s="128"/>
      <c r="E23" s="160"/>
      <c r="F23" s="128"/>
      <c r="G23" s="161"/>
      <c r="H23" s="162"/>
      <c r="I23" s="161"/>
      <c r="J23" s="163"/>
      <c r="K23" s="161"/>
    </row>
    <row r="24" spans="1:12" ht="58">
      <c r="A24" s="138" t="s">
        <v>426</v>
      </c>
      <c r="B24" s="138" t="s">
        <v>427</v>
      </c>
      <c r="C24" s="138" t="s">
        <v>428</v>
      </c>
      <c r="D24" s="138" t="s">
        <v>302</v>
      </c>
      <c r="E24" s="20"/>
      <c r="F24" s="138" t="s">
        <v>429</v>
      </c>
      <c r="G24" s="144">
        <f>0.3*100*50</f>
        <v>1500</v>
      </c>
      <c r="I24" s="144">
        <f t="shared" ref="I24:I27" si="3">G24</f>
        <v>1500</v>
      </c>
      <c r="J24" s="146">
        <v>1</v>
      </c>
      <c r="K24" s="144">
        <f t="shared" ref="K24:K27" si="4">I24*J24</f>
        <v>1500</v>
      </c>
    </row>
    <row r="25" spans="1:12" ht="43.5">
      <c r="A25" s="138" t="s">
        <v>430</v>
      </c>
      <c r="B25" s="138" t="s">
        <v>431</v>
      </c>
      <c r="C25" s="138" t="s">
        <v>432</v>
      </c>
      <c r="D25" s="138" t="s">
        <v>289</v>
      </c>
      <c r="E25" s="20"/>
      <c r="F25" s="151" t="s">
        <v>433</v>
      </c>
      <c r="G25" s="149">
        <v>168</v>
      </c>
      <c r="I25" s="149">
        <f t="shared" si="3"/>
        <v>168</v>
      </c>
      <c r="J25" s="146">
        <v>3</v>
      </c>
      <c r="K25" s="149">
        <f t="shared" si="4"/>
        <v>504</v>
      </c>
    </row>
    <row r="26" spans="1:12" ht="58">
      <c r="A26" s="138" t="s">
        <v>166</v>
      </c>
      <c r="B26" s="138" t="s">
        <v>434</v>
      </c>
      <c r="C26" s="138" t="s">
        <v>418</v>
      </c>
      <c r="D26" s="138" t="s">
        <v>435</v>
      </c>
      <c r="E26" s="11"/>
      <c r="F26" s="151" t="s">
        <v>436</v>
      </c>
      <c r="G26" s="144">
        <v>10000</v>
      </c>
      <c r="I26" s="144">
        <f t="shared" si="3"/>
        <v>10000</v>
      </c>
      <c r="J26" s="146">
        <v>3</v>
      </c>
      <c r="K26" s="144">
        <f t="shared" ref="K26" si="5">I26*J26</f>
        <v>30000</v>
      </c>
    </row>
    <row r="27" spans="1:12" ht="58">
      <c r="A27" s="138" t="s">
        <v>437</v>
      </c>
      <c r="B27" s="138" t="s">
        <v>438</v>
      </c>
      <c r="C27" s="138" t="s">
        <v>406</v>
      </c>
      <c r="D27" s="138" t="s">
        <v>439</v>
      </c>
      <c r="E27" s="20"/>
      <c r="F27" s="138" t="s">
        <v>399</v>
      </c>
      <c r="G27" s="149">
        <v>0</v>
      </c>
      <c r="I27" s="149">
        <f t="shared" si="3"/>
        <v>0</v>
      </c>
      <c r="J27" s="146">
        <v>1</v>
      </c>
      <c r="K27" s="149">
        <f t="shared" si="4"/>
        <v>0</v>
      </c>
    </row>
    <row r="28" spans="1:12" ht="14.5" thickBot="1">
      <c r="A28" s="153" t="s">
        <v>400</v>
      </c>
      <c r="B28" s="154"/>
      <c r="C28" s="154"/>
      <c r="D28" s="154"/>
      <c r="E28" s="156"/>
      <c r="F28" s="154"/>
      <c r="G28" s="157">
        <f>SUM(G24:G27)</f>
        <v>11668</v>
      </c>
      <c r="H28" s="158"/>
      <c r="I28" s="157">
        <f>G28</f>
        <v>11668</v>
      </c>
      <c r="J28" s="157"/>
      <c r="K28" s="157">
        <f>SUM(K24:K27)</f>
        <v>32004</v>
      </c>
    </row>
    <row r="29" spans="1:12" ht="14.5" thickTop="1">
      <c r="J29" s="8"/>
      <c r="L29" s="8"/>
    </row>
    <row r="30" spans="1:12">
      <c r="A30" s="24" t="s">
        <v>440</v>
      </c>
      <c r="B30" s="33"/>
      <c r="C30" s="33"/>
      <c r="D30" s="33"/>
      <c r="E30" s="24"/>
      <c r="F30" s="33"/>
      <c r="G30" s="25">
        <f>SUM(G10+G21+G28)</f>
        <v>-29352</v>
      </c>
      <c r="H30" s="25"/>
      <c r="I30" s="25">
        <f>SUM(I10+I21+I28)</f>
        <v>-29352</v>
      </c>
      <c r="J30" s="26"/>
      <c r="K30" s="25">
        <f>SUM(K10+K21+K28)</f>
        <v>43144</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2881F-F4AB-48DB-8F08-F879BECE553E}">
  <sheetPr>
    <tabColor theme="3"/>
  </sheetPr>
  <dimension ref="A5:A6"/>
  <sheetViews>
    <sheetView workbookViewId="0">
      <selection activeCell="G19" sqref="G19"/>
    </sheetView>
  </sheetViews>
  <sheetFormatPr defaultColWidth="9.1796875" defaultRowHeight="14.5"/>
  <cols>
    <col min="1" max="16384" width="9.1796875" style="37"/>
  </cols>
  <sheetData>
    <row r="5" spans="1:1">
      <c r="A5" s="216"/>
    </row>
    <row r="6" spans="1:1">
      <c r="A6" s="226"/>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8148A-AA7A-4DF8-A88C-75EAA9D33793}">
  <dimension ref="A1:F8"/>
  <sheetViews>
    <sheetView showGridLines="0" zoomScaleNormal="100" workbookViewId="0">
      <pane ySplit="2" topLeftCell="A3" activePane="bottomLeft" state="frozen"/>
      <selection pane="bottomLeft" activeCell="D4" sqref="D4"/>
    </sheetView>
  </sheetViews>
  <sheetFormatPr defaultColWidth="8.7265625" defaultRowHeight="11.5"/>
  <cols>
    <col min="1" max="3" width="11.26953125" style="35" customWidth="1"/>
    <col min="4" max="4" width="38" style="34" customWidth="1"/>
    <col min="5" max="5" width="58" style="34" customWidth="1"/>
    <col min="6" max="6" width="11.26953125" style="34" customWidth="1"/>
    <col min="7" max="16384" width="8.7265625" style="34"/>
  </cols>
  <sheetData>
    <row r="1" spans="1:6" ht="46" customHeight="1">
      <c r="A1" s="179" t="s">
        <v>0</v>
      </c>
      <c r="B1" s="168"/>
      <c r="C1" s="168"/>
      <c r="D1" s="169"/>
      <c r="E1" s="169"/>
      <c r="F1" s="169"/>
    </row>
    <row r="2" spans="1:6" s="58" customFormat="1" ht="29.25" customHeight="1">
      <c r="A2" s="95" t="s">
        <v>1</v>
      </c>
      <c r="B2" s="95" t="s">
        <v>2</v>
      </c>
      <c r="C2" s="95" t="s">
        <v>3</v>
      </c>
      <c r="D2" s="95" t="s">
        <v>4</v>
      </c>
      <c r="E2" s="95" t="s">
        <v>5</v>
      </c>
      <c r="F2" s="95" t="s">
        <v>6</v>
      </c>
    </row>
    <row r="3" spans="1:6" ht="100.5" customHeight="1">
      <c r="A3" s="97" t="s">
        <v>7</v>
      </c>
      <c r="B3" s="97" t="s">
        <v>8</v>
      </c>
      <c r="C3" s="97" t="s">
        <v>9</v>
      </c>
      <c r="D3" s="97" t="s">
        <v>462</v>
      </c>
      <c r="E3" s="212" t="s">
        <v>463</v>
      </c>
      <c r="F3" s="96" t="s">
        <v>10</v>
      </c>
    </row>
    <row r="4" spans="1:6" ht="77.25" customHeight="1">
      <c r="A4" s="97" t="s">
        <v>7</v>
      </c>
      <c r="B4" s="97" t="s">
        <v>11</v>
      </c>
      <c r="C4" s="97" t="s">
        <v>9</v>
      </c>
      <c r="D4" s="98" t="s">
        <v>464</v>
      </c>
      <c r="E4" s="96" t="s">
        <v>12</v>
      </c>
      <c r="F4" s="96" t="s">
        <v>10</v>
      </c>
    </row>
    <row r="5" spans="1:6" ht="46">
      <c r="A5" s="97" t="s">
        <v>7</v>
      </c>
      <c r="B5" s="97" t="s">
        <v>13</v>
      </c>
      <c r="C5" s="97" t="s">
        <v>14</v>
      </c>
      <c r="D5" s="98" t="s">
        <v>15</v>
      </c>
      <c r="E5" s="96" t="s">
        <v>12</v>
      </c>
      <c r="F5" s="96" t="s">
        <v>10</v>
      </c>
    </row>
    <row r="6" spans="1:6" ht="49.5" customHeight="1">
      <c r="A6" s="97" t="s">
        <v>16</v>
      </c>
      <c r="B6" s="97" t="s">
        <v>17</v>
      </c>
      <c r="C6" s="97" t="s">
        <v>14</v>
      </c>
      <c r="D6" s="97" t="s">
        <v>18</v>
      </c>
      <c r="E6" s="98" t="s">
        <v>465</v>
      </c>
      <c r="F6" s="96" t="s">
        <v>10</v>
      </c>
    </row>
    <row r="7" spans="1:6" ht="36">
      <c r="A7" s="223" t="s">
        <v>19</v>
      </c>
      <c r="B7" s="97" t="s">
        <v>20</v>
      </c>
      <c r="C7" s="99" t="s">
        <v>445</v>
      </c>
      <c r="D7" s="100" t="s">
        <v>21</v>
      </c>
      <c r="E7" s="98" t="s">
        <v>22</v>
      </c>
      <c r="F7" s="97" t="s">
        <v>12</v>
      </c>
    </row>
    <row r="8" spans="1:6" ht="78" customHeight="1">
      <c r="A8" s="223"/>
      <c r="B8" s="97" t="s">
        <v>23</v>
      </c>
      <c r="C8" s="97" t="s">
        <v>9</v>
      </c>
      <c r="D8" s="98" t="s">
        <v>466</v>
      </c>
      <c r="E8" s="97" t="s">
        <v>12</v>
      </c>
      <c r="F8" s="96" t="s">
        <v>10</v>
      </c>
    </row>
  </sheetData>
  <mergeCells count="1">
    <mergeCell ref="A7:A8"/>
  </mergeCell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6B16A-2639-4AFC-B09D-3DA603252275}">
  <dimension ref="A1:E20"/>
  <sheetViews>
    <sheetView showGridLines="0" zoomScale="90" zoomScaleNormal="90" workbookViewId="0">
      <pane ySplit="2" topLeftCell="A3" activePane="bottomLeft" state="frozen"/>
      <selection pane="bottomLeft" activeCell="C4" sqref="C4"/>
    </sheetView>
  </sheetViews>
  <sheetFormatPr defaultColWidth="9.1796875" defaultRowHeight="11.5"/>
  <cols>
    <col min="1" max="1" width="12.1796875" style="34" customWidth="1"/>
    <col min="2" max="2" width="15.7265625" style="34" customWidth="1"/>
    <col min="3" max="3" width="42.81640625" style="34" customWidth="1"/>
    <col min="4" max="4" width="79.81640625" style="34" customWidth="1"/>
    <col min="5" max="5" width="15.7265625" style="34" customWidth="1"/>
    <col min="6" max="16384" width="9.1796875" style="34"/>
  </cols>
  <sheetData>
    <row r="1" spans="1:5" ht="46.5" customHeight="1">
      <c r="A1" s="179" t="s">
        <v>24</v>
      </c>
      <c r="B1" s="169"/>
      <c r="C1" s="169"/>
      <c r="D1" s="169"/>
      <c r="E1" s="169"/>
    </row>
    <row r="2" spans="1:5" s="67" customFormat="1" ht="29.25" customHeight="1">
      <c r="A2" s="101" t="s">
        <v>25</v>
      </c>
      <c r="B2" s="101" t="s">
        <v>26</v>
      </c>
      <c r="C2" s="101" t="s">
        <v>4</v>
      </c>
      <c r="D2" s="101" t="s">
        <v>5</v>
      </c>
      <c r="E2" s="101" t="s">
        <v>6</v>
      </c>
    </row>
    <row r="3" spans="1:5" ht="141" customHeight="1">
      <c r="A3" s="224" t="s">
        <v>27</v>
      </c>
      <c r="B3" s="102" t="s">
        <v>445</v>
      </c>
      <c r="C3" s="211" t="s">
        <v>28</v>
      </c>
      <c r="D3" s="97" t="s">
        <v>29</v>
      </c>
      <c r="E3" s="102" t="s">
        <v>30</v>
      </c>
    </row>
    <row r="4" spans="1:5" ht="38.25" customHeight="1">
      <c r="A4" s="224"/>
      <c r="B4" s="102" t="s">
        <v>446</v>
      </c>
      <c r="C4" s="211" t="s">
        <v>31</v>
      </c>
      <c r="D4" s="97" t="s">
        <v>32</v>
      </c>
      <c r="E4" s="102" t="s">
        <v>30</v>
      </c>
    </row>
    <row r="5" spans="1:5" ht="107.25" customHeight="1">
      <c r="A5" s="224"/>
      <c r="B5" s="211" t="s">
        <v>446</v>
      </c>
      <c r="C5" s="211" t="s">
        <v>33</v>
      </c>
      <c r="D5" s="97" t="s">
        <v>34</v>
      </c>
      <c r="E5" s="211" t="s">
        <v>30</v>
      </c>
    </row>
    <row r="6" spans="1:5" ht="27" customHeight="1">
      <c r="A6" s="224"/>
      <c r="B6" s="102" t="s">
        <v>35</v>
      </c>
      <c r="C6" s="211" t="s">
        <v>36</v>
      </c>
      <c r="D6" s="97" t="s">
        <v>37</v>
      </c>
      <c r="E6" s="102" t="s">
        <v>38</v>
      </c>
    </row>
    <row r="7" spans="1:5" ht="27" customHeight="1">
      <c r="A7" s="224"/>
      <c r="B7" s="102" t="s">
        <v>35</v>
      </c>
      <c r="C7" s="211" t="s">
        <v>39</v>
      </c>
      <c r="D7" s="97" t="s">
        <v>37</v>
      </c>
      <c r="E7" s="211" t="s">
        <v>38</v>
      </c>
    </row>
    <row r="8" spans="1:5" ht="35.25" customHeight="1">
      <c r="A8" s="224" t="s">
        <v>40</v>
      </c>
      <c r="B8" s="102" t="s">
        <v>445</v>
      </c>
      <c r="C8" s="97" t="s">
        <v>41</v>
      </c>
      <c r="D8" s="103" t="s">
        <v>42</v>
      </c>
      <c r="E8" s="102" t="s">
        <v>30</v>
      </c>
    </row>
    <row r="9" spans="1:5" ht="35.25" customHeight="1">
      <c r="A9" s="224"/>
      <c r="B9" s="102" t="s">
        <v>445</v>
      </c>
      <c r="C9" s="97" t="s">
        <v>43</v>
      </c>
      <c r="D9" s="103" t="s">
        <v>44</v>
      </c>
      <c r="E9" s="102" t="s">
        <v>30</v>
      </c>
    </row>
    <row r="10" spans="1:5" ht="35.25" customHeight="1">
      <c r="A10" s="224"/>
      <c r="B10" s="102" t="s">
        <v>445</v>
      </c>
      <c r="C10" s="211" t="s">
        <v>45</v>
      </c>
      <c r="D10" s="103" t="s">
        <v>46</v>
      </c>
      <c r="E10" s="102" t="s">
        <v>30</v>
      </c>
    </row>
    <row r="11" spans="1:5" ht="63.75" customHeight="1">
      <c r="A11" s="224" t="s">
        <v>47</v>
      </c>
      <c r="B11" s="102" t="s">
        <v>445</v>
      </c>
      <c r="C11" s="103" t="s">
        <v>48</v>
      </c>
      <c r="D11" s="98" t="s">
        <v>49</v>
      </c>
      <c r="E11" s="211" t="s">
        <v>50</v>
      </c>
    </row>
    <row r="12" spans="1:5" ht="33" customHeight="1">
      <c r="A12" s="224"/>
      <c r="B12" s="102" t="s">
        <v>445</v>
      </c>
      <c r="C12" s="103" t="s">
        <v>51</v>
      </c>
      <c r="D12" s="97" t="s">
        <v>52</v>
      </c>
      <c r="E12" s="102" t="s">
        <v>30</v>
      </c>
    </row>
    <row r="13" spans="1:5" ht="88.5" customHeight="1">
      <c r="A13" s="104" t="s">
        <v>53</v>
      </c>
      <c r="B13" s="102" t="s">
        <v>445</v>
      </c>
      <c r="C13" s="103" t="s">
        <v>54</v>
      </c>
      <c r="D13" s="103" t="s">
        <v>55</v>
      </c>
      <c r="E13" s="97" t="s">
        <v>56</v>
      </c>
    </row>
    <row r="14" spans="1:5" ht="30" customHeight="1">
      <c r="A14" s="97" t="s">
        <v>57</v>
      </c>
      <c r="B14" s="96" t="s">
        <v>445</v>
      </c>
      <c r="C14" s="210" t="s">
        <v>58</v>
      </c>
      <c r="D14" s="223" t="s">
        <v>59</v>
      </c>
      <c r="E14" s="223" t="s">
        <v>56</v>
      </c>
    </row>
    <row r="15" spans="1:5" ht="26.25" customHeight="1">
      <c r="A15" s="97" t="s">
        <v>60</v>
      </c>
      <c r="B15" s="96" t="s">
        <v>445</v>
      </c>
      <c r="C15" s="210" t="s">
        <v>61</v>
      </c>
      <c r="D15" s="223"/>
      <c r="E15" s="223"/>
    </row>
    <row r="16" spans="1:5" ht="26.25" customHeight="1">
      <c r="A16" s="97" t="s">
        <v>62</v>
      </c>
      <c r="B16" s="96" t="s">
        <v>445</v>
      </c>
      <c r="C16" s="210" t="s">
        <v>63</v>
      </c>
      <c r="D16" s="223"/>
      <c r="E16" s="223"/>
    </row>
    <row r="17" spans="1:5" ht="39" customHeight="1">
      <c r="A17" s="97" t="s">
        <v>64</v>
      </c>
      <c r="B17" s="96" t="s">
        <v>445</v>
      </c>
      <c r="C17" s="210" t="s">
        <v>65</v>
      </c>
      <c r="D17" s="223"/>
      <c r="E17" s="223"/>
    </row>
    <row r="18" spans="1:5" ht="26.25" customHeight="1">
      <c r="A18" s="97" t="s">
        <v>66</v>
      </c>
      <c r="B18" s="96" t="s">
        <v>445</v>
      </c>
      <c r="C18" s="210" t="s">
        <v>67</v>
      </c>
      <c r="D18" s="223"/>
      <c r="E18" s="223"/>
    </row>
    <row r="19" spans="1:5">
      <c r="C19" s="64"/>
    </row>
    <row r="20" spans="1:5">
      <c r="C20" s="36"/>
    </row>
  </sheetData>
  <mergeCells count="5">
    <mergeCell ref="A3:A7"/>
    <mergeCell ref="A8:A10"/>
    <mergeCell ref="D14:D18"/>
    <mergeCell ref="E14:E18"/>
    <mergeCell ref="A11:A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ABBA8-6A9F-4B04-ACA7-02410C10AED8}">
  <dimension ref="A1:M9"/>
  <sheetViews>
    <sheetView showGridLines="0" zoomScaleNormal="100" workbookViewId="0">
      <pane ySplit="3" topLeftCell="A7" activePane="bottomLeft" state="frozen"/>
      <selection pane="bottomLeft" activeCell="B8" sqref="B8"/>
    </sheetView>
  </sheetViews>
  <sheetFormatPr defaultColWidth="9.1796875" defaultRowHeight="12"/>
  <cols>
    <col min="1" max="1" width="14.26953125" style="54" customWidth="1"/>
    <col min="2" max="2" width="40.54296875" style="55" customWidth="1"/>
    <col min="3" max="3" width="9.1796875" style="54"/>
    <col min="4" max="4" width="11.7265625" style="54" customWidth="1"/>
    <col min="5" max="5" width="20.81640625" style="55" customWidth="1"/>
    <col min="6" max="6" width="56.453125" style="54" customWidth="1"/>
    <col min="7" max="7" width="32" style="54" customWidth="1"/>
    <col min="8" max="8" width="31.26953125" style="54" customWidth="1"/>
    <col min="9" max="9" width="16.453125" style="54" customWidth="1"/>
    <col min="10" max="10" width="27" style="54" customWidth="1"/>
    <col min="11" max="11" width="21.453125" style="54" customWidth="1"/>
    <col min="12" max="16384" width="9.1796875" style="54"/>
  </cols>
  <sheetData>
    <row r="1" spans="1:13" ht="52" customHeight="1">
      <c r="A1" s="181" t="s">
        <v>68</v>
      </c>
      <c r="B1" s="105"/>
      <c r="C1" s="105"/>
      <c r="D1" s="105"/>
      <c r="E1" s="105"/>
      <c r="F1" s="105"/>
      <c r="G1" s="105"/>
      <c r="H1" s="105"/>
      <c r="I1" s="105"/>
      <c r="J1" s="105"/>
      <c r="K1" s="105"/>
    </row>
    <row r="2" spans="1:13" s="192" customFormat="1" ht="21.75" customHeight="1">
      <c r="A2" s="110" t="s">
        <v>69</v>
      </c>
      <c r="B2" s="110"/>
      <c r="C2" s="111"/>
      <c r="D2" s="111"/>
      <c r="E2" s="111"/>
      <c r="F2" s="185" t="s">
        <v>70</v>
      </c>
      <c r="G2" s="110"/>
      <c r="H2" s="111"/>
      <c r="I2" s="111"/>
      <c r="J2" s="111"/>
      <c r="K2" s="111"/>
      <c r="L2" s="191"/>
    </row>
    <row r="3" spans="1:13" s="53" customFormat="1" ht="37.5" customHeight="1">
      <c r="A3" s="188" t="s">
        <v>1</v>
      </c>
      <c r="B3" s="188" t="s">
        <v>71</v>
      </c>
      <c r="C3" s="188" t="s">
        <v>72</v>
      </c>
      <c r="D3" s="188" t="s">
        <v>73</v>
      </c>
      <c r="E3" s="189" t="s">
        <v>74</v>
      </c>
      <c r="F3" s="190" t="s">
        <v>4</v>
      </c>
      <c r="G3" s="188" t="s">
        <v>75</v>
      </c>
      <c r="H3" s="188" t="s">
        <v>76</v>
      </c>
      <c r="I3" s="188" t="s">
        <v>77</v>
      </c>
      <c r="J3" s="188" t="s">
        <v>5</v>
      </c>
      <c r="K3" s="188" t="s">
        <v>6</v>
      </c>
      <c r="L3" s="54"/>
      <c r="M3" s="52"/>
    </row>
    <row r="4" spans="1:13" s="59" customFormat="1" ht="111" customHeight="1">
      <c r="A4" s="99" t="s">
        <v>78</v>
      </c>
      <c r="B4" s="99" t="s">
        <v>79</v>
      </c>
      <c r="C4" s="99" t="s">
        <v>80</v>
      </c>
      <c r="D4" s="99" t="s">
        <v>81</v>
      </c>
      <c r="E4" s="182" t="s">
        <v>82</v>
      </c>
      <c r="F4" s="186" t="s">
        <v>467</v>
      </c>
      <c r="G4" s="104" t="s">
        <v>83</v>
      </c>
      <c r="H4" s="211" t="s">
        <v>468</v>
      </c>
      <c r="I4" s="99" t="s">
        <v>9</v>
      </c>
      <c r="J4" s="211" t="s">
        <v>84</v>
      </c>
      <c r="K4" s="97" t="s">
        <v>85</v>
      </c>
    </row>
    <row r="5" spans="1:13" s="34" customFormat="1" ht="40.5" customHeight="1">
      <c r="A5" s="99" t="s">
        <v>78</v>
      </c>
      <c r="B5" s="97" t="s">
        <v>477</v>
      </c>
      <c r="C5" s="99" t="s">
        <v>80</v>
      </c>
      <c r="D5" s="99" t="s">
        <v>81</v>
      </c>
      <c r="E5" s="183" t="s">
        <v>12</v>
      </c>
      <c r="F5" s="187" t="s">
        <v>469</v>
      </c>
      <c r="G5" s="106" t="s">
        <v>86</v>
      </c>
      <c r="H5" s="99"/>
      <c r="I5" s="99" t="s">
        <v>9</v>
      </c>
      <c r="J5" s="211" t="s">
        <v>84</v>
      </c>
      <c r="K5" s="97" t="s">
        <v>85</v>
      </c>
    </row>
    <row r="6" spans="1:13" s="34" customFormat="1" ht="31.5" customHeight="1">
      <c r="A6" s="99" t="s">
        <v>78</v>
      </c>
      <c r="B6" s="97" t="s">
        <v>478</v>
      </c>
      <c r="C6" s="99" t="s">
        <v>80</v>
      </c>
      <c r="D6" s="99" t="s">
        <v>81</v>
      </c>
      <c r="E6" s="183" t="s">
        <v>12</v>
      </c>
      <c r="F6" s="187" t="s">
        <v>479</v>
      </c>
      <c r="G6" s="106" t="s">
        <v>86</v>
      </c>
      <c r="H6" s="99"/>
      <c r="I6" s="99" t="s">
        <v>9</v>
      </c>
      <c r="J6" s="211" t="s">
        <v>84</v>
      </c>
      <c r="K6" s="97" t="s">
        <v>85</v>
      </c>
    </row>
    <row r="7" spans="1:13" s="34" customFormat="1" ht="65.25" customHeight="1">
      <c r="A7" s="99" t="s">
        <v>78</v>
      </c>
      <c r="B7" s="97" t="s">
        <v>480</v>
      </c>
      <c r="C7" s="97" t="s">
        <v>87</v>
      </c>
      <c r="D7" s="99" t="s">
        <v>81</v>
      </c>
      <c r="E7" s="183" t="s">
        <v>447</v>
      </c>
      <c r="F7" s="187" t="s">
        <v>479</v>
      </c>
      <c r="G7" s="106" t="s">
        <v>86</v>
      </c>
      <c r="H7" s="99"/>
      <c r="I7" s="107" t="s">
        <v>9</v>
      </c>
      <c r="J7" s="211" t="s">
        <v>84</v>
      </c>
      <c r="K7" s="97" t="s">
        <v>85</v>
      </c>
    </row>
    <row r="8" spans="1:13" s="34" customFormat="1" ht="109.5" customHeight="1">
      <c r="A8" s="99" t="s">
        <v>78</v>
      </c>
      <c r="B8" s="97" t="s">
        <v>88</v>
      </c>
      <c r="C8" s="97" t="s">
        <v>87</v>
      </c>
      <c r="D8" s="99" t="s">
        <v>81</v>
      </c>
      <c r="E8" s="184" t="s">
        <v>89</v>
      </c>
      <c r="F8" s="187" t="s">
        <v>479</v>
      </c>
      <c r="G8" s="104" t="s">
        <v>83</v>
      </c>
      <c r="H8" s="109" t="s">
        <v>90</v>
      </c>
      <c r="I8" s="108" t="s">
        <v>9</v>
      </c>
      <c r="J8" s="211" t="s">
        <v>91</v>
      </c>
      <c r="K8" s="97" t="s">
        <v>10</v>
      </c>
    </row>
    <row r="9" spans="1:13" s="34" customFormat="1" ht="111" customHeight="1">
      <c r="A9" s="108" t="s">
        <v>92</v>
      </c>
      <c r="B9" s="210" t="s">
        <v>481</v>
      </c>
      <c r="C9" s="99" t="s">
        <v>80</v>
      </c>
      <c r="D9" s="99" t="s">
        <v>81</v>
      </c>
      <c r="E9" s="184" t="s">
        <v>448</v>
      </c>
      <c r="F9" s="187" t="s">
        <v>482</v>
      </c>
      <c r="G9" s="99" t="s">
        <v>93</v>
      </c>
      <c r="H9" s="99" t="s">
        <v>483</v>
      </c>
      <c r="I9" s="97" t="s">
        <v>449</v>
      </c>
      <c r="J9" s="211" t="s">
        <v>450</v>
      </c>
      <c r="K9" s="97" t="s">
        <v>94</v>
      </c>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C333D-2D9D-4F5B-AA6C-AE2D53D02752}">
  <dimension ref="A1:M18"/>
  <sheetViews>
    <sheetView showGridLines="0" zoomScale="89" zoomScaleNormal="89" workbookViewId="0">
      <pane ySplit="3" topLeftCell="A4" activePane="bottomLeft" state="frozen"/>
      <selection pane="bottomLeft" activeCell="A4" sqref="A4"/>
    </sheetView>
  </sheetViews>
  <sheetFormatPr defaultColWidth="9.1796875" defaultRowHeight="11.5"/>
  <cols>
    <col min="1" max="1" width="15.26953125" style="44" customWidth="1"/>
    <col min="2" max="2" width="9" style="44" customWidth="1"/>
    <col min="3" max="3" width="35" style="51" customWidth="1"/>
    <col min="4" max="4" width="10.26953125" style="51" customWidth="1"/>
    <col min="5" max="5" width="10.7265625" style="44" customWidth="1"/>
    <col min="6" max="6" width="8.54296875" style="51" customWidth="1"/>
    <col min="7" max="7" width="10.81640625" style="61" customWidth="1"/>
    <col min="8" max="8" width="46" style="44" customWidth="1"/>
    <col min="9" max="9" width="34" style="44" customWidth="1"/>
    <col min="10" max="10" width="41.81640625" style="44" customWidth="1"/>
    <col min="11" max="11" width="20.81640625" style="44" customWidth="1"/>
    <col min="12" max="12" width="20" style="51" customWidth="1"/>
    <col min="13" max="13" width="31.26953125" style="44" customWidth="1"/>
    <col min="14" max="16384" width="9.1796875" style="44"/>
  </cols>
  <sheetData>
    <row r="1" spans="1:13" s="69" customFormat="1" ht="60.65" customHeight="1">
      <c r="A1" s="180" t="s">
        <v>95</v>
      </c>
      <c r="B1" s="70"/>
      <c r="C1" s="71"/>
      <c r="D1" s="71"/>
      <c r="E1" s="71"/>
      <c r="F1" s="71"/>
      <c r="G1" s="72"/>
      <c r="H1" s="71"/>
      <c r="I1" s="71"/>
      <c r="J1" s="71"/>
      <c r="K1" s="71"/>
      <c r="L1" s="71"/>
      <c r="M1" s="71"/>
    </row>
    <row r="2" spans="1:13" s="60" customFormat="1" ht="21.75" customHeight="1">
      <c r="A2" s="110" t="s">
        <v>96</v>
      </c>
      <c r="B2" s="110"/>
      <c r="C2" s="111"/>
      <c r="D2" s="111"/>
      <c r="E2" s="111"/>
      <c r="F2" s="111"/>
      <c r="G2" s="112"/>
      <c r="H2" s="110" t="s">
        <v>97</v>
      </c>
      <c r="I2" s="111"/>
      <c r="J2" s="111"/>
      <c r="K2" s="111"/>
      <c r="L2" s="111"/>
      <c r="M2" s="111"/>
    </row>
    <row r="3" spans="1:13" s="57" customFormat="1" ht="23">
      <c r="A3" s="95" t="s">
        <v>1</v>
      </c>
      <c r="B3" s="95" t="s">
        <v>98</v>
      </c>
      <c r="C3" s="95" t="s">
        <v>99</v>
      </c>
      <c r="D3" s="95" t="s">
        <v>72</v>
      </c>
      <c r="E3" s="95" t="s">
        <v>73</v>
      </c>
      <c r="F3" s="95" t="s">
        <v>100</v>
      </c>
      <c r="G3" s="95" t="s">
        <v>74</v>
      </c>
      <c r="H3" s="95" t="s">
        <v>101</v>
      </c>
      <c r="I3" s="95" t="s">
        <v>102</v>
      </c>
      <c r="J3" s="95" t="s">
        <v>76</v>
      </c>
      <c r="K3" s="95" t="s">
        <v>103</v>
      </c>
      <c r="L3" s="95" t="s">
        <v>104</v>
      </c>
      <c r="M3" s="95" t="s">
        <v>5</v>
      </c>
    </row>
    <row r="4" spans="1:13" ht="87.75" customHeight="1">
      <c r="A4" s="113" t="s">
        <v>105</v>
      </c>
      <c r="B4" s="212" t="s">
        <v>106</v>
      </c>
      <c r="C4" s="212" t="s">
        <v>107</v>
      </c>
      <c r="D4" s="114" t="s">
        <v>80</v>
      </c>
      <c r="E4" s="113" t="s">
        <v>81</v>
      </c>
      <c r="F4" s="212" t="s">
        <v>108</v>
      </c>
      <c r="G4" s="113" t="s">
        <v>109</v>
      </c>
      <c r="H4" s="115" t="s">
        <v>484</v>
      </c>
      <c r="I4" s="102" t="s">
        <v>110</v>
      </c>
      <c r="J4" s="102" t="s">
        <v>492</v>
      </c>
      <c r="K4" s="115" t="s">
        <v>493</v>
      </c>
      <c r="L4" s="212" t="s">
        <v>111</v>
      </c>
      <c r="M4" s="103" t="s">
        <v>494</v>
      </c>
    </row>
    <row r="5" spans="1:13" ht="46">
      <c r="A5" s="113" t="s">
        <v>105</v>
      </c>
      <c r="B5" s="212" t="s">
        <v>106</v>
      </c>
      <c r="C5" s="212" t="s">
        <v>112</v>
      </c>
      <c r="D5" s="212" t="s">
        <v>87</v>
      </c>
      <c r="E5" s="113" t="s">
        <v>113</v>
      </c>
      <c r="F5" s="212" t="s">
        <v>108</v>
      </c>
      <c r="G5" s="113" t="s">
        <v>109</v>
      </c>
      <c r="H5" s="212" t="s">
        <v>114</v>
      </c>
      <c r="I5" s="212" t="s">
        <v>115</v>
      </c>
      <c r="J5" s="212" t="s">
        <v>470</v>
      </c>
      <c r="K5" s="115" t="s">
        <v>495</v>
      </c>
      <c r="L5" s="212" t="s">
        <v>116</v>
      </c>
      <c r="M5" s="212" t="s">
        <v>117</v>
      </c>
    </row>
    <row r="6" spans="1:13" ht="99.75" customHeight="1">
      <c r="A6" s="113" t="s">
        <v>118</v>
      </c>
      <c r="B6" s="212" t="s">
        <v>106</v>
      </c>
      <c r="C6" s="212" t="s">
        <v>119</v>
      </c>
      <c r="D6" s="114" t="s">
        <v>80</v>
      </c>
      <c r="E6" s="113" t="s">
        <v>81</v>
      </c>
      <c r="F6" s="212" t="s">
        <v>108</v>
      </c>
      <c r="G6" s="113" t="s">
        <v>109</v>
      </c>
      <c r="H6" s="115" t="s">
        <v>120</v>
      </c>
      <c r="I6" s="102" t="s">
        <v>110</v>
      </c>
      <c r="J6" s="115" t="s">
        <v>471</v>
      </c>
      <c r="K6" s="115" t="s">
        <v>121</v>
      </c>
      <c r="L6" s="212" t="s">
        <v>10</v>
      </c>
      <c r="M6" s="209" t="s">
        <v>122</v>
      </c>
    </row>
    <row r="7" spans="1:13" ht="52.5" customHeight="1">
      <c r="A7" s="113" t="s">
        <v>118</v>
      </c>
      <c r="B7" s="212" t="s">
        <v>123</v>
      </c>
      <c r="C7" s="212" t="s">
        <v>124</v>
      </c>
      <c r="D7" s="114" t="s">
        <v>80</v>
      </c>
      <c r="E7" s="113" t="s">
        <v>81</v>
      </c>
      <c r="F7" s="212" t="s">
        <v>108</v>
      </c>
      <c r="G7" s="113" t="s">
        <v>109</v>
      </c>
      <c r="H7" s="115" t="s">
        <v>125</v>
      </c>
      <c r="I7" s="102" t="s">
        <v>126</v>
      </c>
      <c r="J7" s="212" t="s">
        <v>472</v>
      </c>
      <c r="K7" s="113" t="s">
        <v>121</v>
      </c>
      <c r="L7" s="212" t="s">
        <v>111</v>
      </c>
      <c r="M7" s="209" t="s">
        <v>127</v>
      </c>
    </row>
    <row r="8" spans="1:13" ht="23">
      <c r="A8" s="113" t="s">
        <v>128</v>
      </c>
      <c r="B8" s="113" t="s">
        <v>129</v>
      </c>
      <c r="C8" s="212" t="s">
        <v>130</v>
      </c>
      <c r="D8" s="114" t="s">
        <v>131</v>
      </c>
      <c r="E8" s="113" t="s">
        <v>113</v>
      </c>
      <c r="F8" s="212" t="s">
        <v>108</v>
      </c>
      <c r="G8" s="113" t="s">
        <v>132</v>
      </c>
      <c r="H8" s="113" t="s">
        <v>133</v>
      </c>
      <c r="I8" s="113" t="s">
        <v>121</v>
      </c>
      <c r="J8" s="113" t="s">
        <v>121</v>
      </c>
      <c r="K8" s="113" t="s">
        <v>121</v>
      </c>
      <c r="L8" s="212" t="s">
        <v>10</v>
      </c>
      <c r="M8" s="209" t="s">
        <v>134</v>
      </c>
    </row>
    <row r="9" spans="1:13" ht="46">
      <c r="A9" s="113" t="s">
        <v>128</v>
      </c>
      <c r="B9" s="113" t="s">
        <v>129</v>
      </c>
      <c r="C9" s="212" t="s">
        <v>135</v>
      </c>
      <c r="D9" s="114" t="s">
        <v>131</v>
      </c>
      <c r="E9" s="113" t="s">
        <v>136</v>
      </c>
      <c r="F9" s="212" t="s">
        <v>108</v>
      </c>
      <c r="G9" s="113" t="s">
        <v>132</v>
      </c>
      <c r="H9" s="113" t="s">
        <v>137</v>
      </c>
      <c r="I9" s="113" t="s">
        <v>121</v>
      </c>
      <c r="J9" s="113" t="s">
        <v>121</v>
      </c>
      <c r="K9" s="113" t="s">
        <v>121</v>
      </c>
      <c r="L9" s="212" t="s">
        <v>10</v>
      </c>
      <c r="M9" s="209" t="s">
        <v>138</v>
      </c>
    </row>
    <row r="10" spans="1:13" ht="161">
      <c r="A10" s="102" t="s">
        <v>139</v>
      </c>
      <c r="B10" s="102" t="s">
        <v>140</v>
      </c>
      <c r="C10" s="116" t="s">
        <v>141</v>
      </c>
      <c r="D10" s="114" t="s">
        <v>80</v>
      </c>
      <c r="E10" s="117" t="s">
        <v>451</v>
      </c>
      <c r="F10" s="114" t="s">
        <v>108</v>
      </c>
      <c r="G10" s="118" t="s">
        <v>452</v>
      </c>
      <c r="H10" s="102" t="s">
        <v>485</v>
      </c>
      <c r="I10" s="102" t="s">
        <v>142</v>
      </c>
      <c r="J10" s="102" t="s">
        <v>486</v>
      </c>
      <c r="K10" s="118" t="s">
        <v>496</v>
      </c>
      <c r="L10" s="118" t="s">
        <v>143</v>
      </c>
      <c r="M10" s="202" t="s">
        <v>497</v>
      </c>
    </row>
    <row r="11" spans="1:13" ht="33" customHeight="1">
      <c r="A11" s="119" t="s">
        <v>139</v>
      </c>
      <c r="B11" s="102" t="s">
        <v>144</v>
      </c>
      <c r="C11" s="114" t="s">
        <v>145</v>
      </c>
      <c r="D11" s="114" t="s">
        <v>80</v>
      </c>
      <c r="E11" s="117" t="s">
        <v>136</v>
      </c>
      <c r="F11" s="114" t="s">
        <v>108</v>
      </c>
      <c r="G11" s="118" t="s">
        <v>146</v>
      </c>
      <c r="H11" s="102" t="s">
        <v>147</v>
      </c>
      <c r="I11" s="102" t="s">
        <v>148</v>
      </c>
      <c r="J11" s="102" t="s">
        <v>149</v>
      </c>
      <c r="K11" s="102" t="s">
        <v>121</v>
      </c>
      <c r="L11" s="102" t="s">
        <v>10</v>
      </c>
      <c r="M11" s="209" t="s">
        <v>138</v>
      </c>
    </row>
    <row r="12" spans="1:13">
      <c r="A12" s="62"/>
      <c r="B12" s="62"/>
      <c r="E12" s="62"/>
      <c r="M12" s="62"/>
    </row>
    <row r="13" spans="1:13">
      <c r="A13" s="62"/>
      <c r="B13" s="62"/>
      <c r="E13" s="62"/>
      <c r="M13" s="62"/>
    </row>
    <row r="14" spans="1:13">
      <c r="A14" s="62"/>
      <c r="B14" s="62"/>
      <c r="E14" s="62"/>
      <c r="M14" s="62"/>
    </row>
    <row r="15" spans="1:13">
      <c r="A15" s="62"/>
      <c r="B15" s="62"/>
      <c r="E15" s="62"/>
      <c r="M15" s="62"/>
    </row>
    <row r="16" spans="1:13">
      <c r="M16" s="62"/>
    </row>
    <row r="17" spans="13:13">
      <c r="M17" s="62"/>
    </row>
    <row r="18" spans="13:13">
      <c r="M18" s="62"/>
    </row>
  </sheetData>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6A0DD-BDD5-4C8B-A069-F8F2419F53D7}">
  <dimension ref="A1:N15"/>
  <sheetViews>
    <sheetView showGridLines="0" zoomScaleNormal="100" workbookViewId="0">
      <pane ySplit="3" topLeftCell="A4" activePane="bottomLeft" state="frozen"/>
      <selection pane="bottomLeft"/>
    </sheetView>
  </sheetViews>
  <sheetFormatPr defaultColWidth="9.1796875" defaultRowHeight="12"/>
  <cols>
    <col min="1" max="1" width="24.81640625" style="54" customWidth="1"/>
    <col min="2" max="2" width="8" style="54" customWidth="1"/>
    <col min="3" max="3" width="42.81640625" style="55" customWidth="1"/>
    <col min="4" max="5" width="9.1796875" style="54"/>
    <col min="6" max="6" width="9.1796875" style="55"/>
    <col min="7" max="7" width="28.81640625" style="63" customWidth="1"/>
    <col min="8" max="8" width="54.81640625" style="54" customWidth="1"/>
    <col min="9" max="9" width="44.7265625" style="55" customWidth="1"/>
    <col min="10" max="10" width="20.81640625" style="54" customWidth="1"/>
    <col min="11" max="11" width="17" style="54" customWidth="1"/>
    <col min="12" max="12" width="45.81640625" style="54" customWidth="1"/>
    <col min="13" max="13" width="73.1796875" style="54" customWidth="1"/>
    <col min="14" max="16384" width="9.1796875" style="54"/>
  </cols>
  <sheetData>
    <row r="1" spans="1:14" s="73" customFormat="1" ht="51.65" customHeight="1">
      <c r="A1" s="180" t="s">
        <v>150</v>
      </c>
      <c r="B1" s="74"/>
      <c r="C1" s="75"/>
      <c r="D1" s="75"/>
      <c r="E1" s="75"/>
      <c r="F1" s="75"/>
      <c r="G1" s="76"/>
      <c r="H1" s="75"/>
      <c r="I1" s="75"/>
      <c r="J1" s="75"/>
      <c r="K1" s="75"/>
      <c r="L1" s="75"/>
      <c r="M1" s="75"/>
    </row>
    <row r="2" spans="1:14" s="60" customFormat="1" ht="21.75" customHeight="1">
      <c r="A2" s="120" t="s">
        <v>96</v>
      </c>
      <c r="B2" s="120"/>
      <c r="C2" s="121"/>
      <c r="D2" s="121"/>
      <c r="E2" s="121"/>
      <c r="F2" s="121"/>
      <c r="G2" s="122"/>
      <c r="H2" s="120" t="s">
        <v>97</v>
      </c>
      <c r="I2" s="121"/>
      <c r="J2" s="121"/>
      <c r="K2" s="121"/>
      <c r="L2" s="121"/>
      <c r="M2" s="121"/>
    </row>
    <row r="3" spans="1:14" s="53" customFormat="1" ht="29.25" customHeight="1">
      <c r="A3" s="95" t="s">
        <v>1</v>
      </c>
      <c r="B3" s="95" t="s">
        <v>98</v>
      </c>
      <c r="C3" s="95" t="s">
        <v>71</v>
      </c>
      <c r="D3" s="95" t="s">
        <v>72</v>
      </c>
      <c r="E3" s="95" t="s">
        <v>73</v>
      </c>
      <c r="F3" s="95" t="s">
        <v>100</v>
      </c>
      <c r="G3" s="95" t="s">
        <v>74</v>
      </c>
      <c r="H3" s="95" t="s">
        <v>4</v>
      </c>
      <c r="I3" s="95" t="s">
        <v>151</v>
      </c>
      <c r="J3" s="95" t="s">
        <v>152</v>
      </c>
      <c r="K3" s="95" t="s">
        <v>104</v>
      </c>
      <c r="L3" s="95" t="s">
        <v>5</v>
      </c>
      <c r="M3" s="123" t="s">
        <v>153</v>
      </c>
    </row>
    <row r="4" spans="1:14" s="200" customFormat="1" ht="36">
      <c r="A4" s="194" t="s">
        <v>154</v>
      </c>
      <c r="B4" s="194" t="s">
        <v>140</v>
      </c>
      <c r="C4" s="194" t="s">
        <v>473</v>
      </c>
      <c r="D4" s="196" t="s">
        <v>80</v>
      </c>
      <c r="E4" s="197" t="s">
        <v>81</v>
      </c>
      <c r="F4" s="196" t="s">
        <v>155</v>
      </c>
      <c r="G4" s="195" t="s">
        <v>453</v>
      </c>
      <c r="H4" s="194" t="s">
        <v>474</v>
      </c>
      <c r="I4" s="198" t="s">
        <v>86</v>
      </c>
      <c r="J4" s="195" t="s">
        <v>454</v>
      </c>
      <c r="K4" s="195" t="s">
        <v>38</v>
      </c>
      <c r="L4" s="194" t="s">
        <v>156</v>
      </c>
      <c r="M4" s="199"/>
    </row>
    <row r="5" spans="1:14" s="205" customFormat="1" ht="69">
      <c r="A5" s="194" t="s">
        <v>154</v>
      </c>
      <c r="B5" s="194" t="s">
        <v>140</v>
      </c>
      <c r="C5" s="194" t="s">
        <v>157</v>
      </c>
      <c r="D5" s="194" t="s">
        <v>80</v>
      </c>
      <c r="E5" s="201" t="s">
        <v>136</v>
      </c>
      <c r="F5" s="194" t="s">
        <v>108</v>
      </c>
      <c r="G5" s="202" t="s">
        <v>445</v>
      </c>
      <c r="H5" s="194" t="s">
        <v>158</v>
      </c>
      <c r="I5" s="194" t="s">
        <v>159</v>
      </c>
      <c r="J5" s="203" t="s">
        <v>160</v>
      </c>
      <c r="K5" s="194" t="s">
        <v>38</v>
      </c>
      <c r="L5" s="194" t="s">
        <v>161</v>
      </c>
      <c r="M5" s="194"/>
      <c r="N5" s="204"/>
    </row>
    <row r="6" spans="1:14" s="205" customFormat="1" ht="46">
      <c r="A6" s="194" t="s">
        <v>154</v>
      </c>
      <c r="B6" s="194" t="s">
        <v>140</v>
      </c>
      <c r="C6" s="194" t="s">
        <v>162</v>
      </c>
      <c r="D6" s="194" t="s">
        <v>80</v>
      </c>
      <c r="E6" s="201" t="s">
        <v>136</v>
      </c>
      <c r="F6" s="194" t="s">
        <v>108</v>
      </c>
      <c r="G6" s="202" t="s">
        <v>455</v>
      </c>
      <c r="H6" s="194" t="s">
        <v>456</v>
      </c>
      <c r="I6" s="194" t="s">
        <v>163</v>
      </c>
      <c r="J6" s="202" t="s">
        <v>457</v>
      </c>
      <c r="K6" s="194" t="s">
        <v>38</v>
      </c>
      <c r="L6" s="194" t="s">
        <v>156</v>
      </c>
      <c r="M6" s="195" t="s">
        <v>487</v>
      </c>
    </row>
    <row r="7" spans="1:14" s="205" customFormat="1" ht="69">
      <c r="A7" s="194" t="s">
        <v>154</v>
      </c>
      <c r="B7" s="194" t="s">
        <v>140</v>
      </c>
      <c r="C7" s="194" t="s">
        <v>164</v>
      </c>
      <c r="D7" s="194" t="s">
        <v>131</v>
      </c>
      <c r="E7" s="201" t="s">
        <v>136</v>
      </c>
      <c r="F7" s="194" t="s">
        <v>108</v>
      </c>
      <c r="G7" s="202" t="s">
        <v>455</v>
      </c>
      <c r="H7" s="194" t="s">
        <v>458</v>
      </c>
      <c r="I7" s="194" t="s">
        <v>163</v>
      </c>
      <c r="J7" s="203" t="s">
        <v>457</v>
      </c>
      <c r="K7" s="194" t="s">
        <v>38</v>
      </c>
      <c r="L7" s="194" t="s">
        <v>156</v>
      </c>
      <c r="M7" s="194" t="s">
        <v>165</v>
      </c>
      <c r="N7" s="204"/>
    </row>
    <row r="8" spans="1:14" s="205" customFormat="1" ht="34.5">
      <c r="A8" s="194" t="s">
        <v>154</v>
      </c>
      <c r="B8" s="194" t="s">
        <v>140</v>
      </c>
      <c r="C8" s="195" t="s">
        <v>166</v>
      </c>
      <c r="D8" s="194" t="s">
        <v>80</v>
      </c>
      <c r="E8" s="201" t="s">
        <v>136</v>
      </c>
      <c r="F8" s="194" t="s">
        <v>155</v>
      </c>
      <c r="G8" s="202" t="s">
        <v>167</v>
      </c>
      <c r="H8" s="203" t="s">
        <v>168</v>
      </c>
      <c r="I8" s="194" t="s">
        <v>163</v>
      </c>
      <c r="J8" s="194" t="s">
        <v>169</v>
      </c>
      <c r="K8" s="195" t="s">
        <v>94</v>
      </c>
      <c r="L8" s="194" t="s">
        <v>170</v>
      </c>
      <c r="M8" s="199"/>
    </row>
    <row r="9" spans="1:14" s="205" customFormat="1" ht="46">
      <c r="A9" s="194" t="s">
        <v>154</v>
      </c>
      <c r="B9" s="194" t="s">
        <v>140</v>
      </c>
      <c r="C9" s="194" t="s">
        <v>475</v>
      </c>
      <c r="D9" s="194" t="s">
        <v>80</v>
      </c>
      <c r="E9" s="201" t="s">
        <v>136</v>
      </c>
      <c r="F9" s="194" t="s">
        <v>155</v>
      </c>
      <c r="G9" s="202" t="s">
        <v>171</v>
      </c>
      <c r="H9" s="203" t="s">
        <v>172</v>
      </c>
      <c r="I9" s="194" t="s">
        <v>163</v>
      </c>
      <c r="J9" s="203" t="s">
        <v>459</v>
      </c>
      <c r="K9" s="195" t="s">
        <v>94</v>
      </c>
      <c r="L9" s="194" t="s">
        <v>173</v>
      </c>
      <c r="M9" s="199"/>
    </row>
    <row r="10" spans="1:14" s="200" customFormat="1" ht="36">
      <c r="A10" s="197" t="s">
        <v>174</v>
      </c>
      <c r="B10" s="194" t="s">
        <v>140</v>
      </c>
      <c r="C10" s="194" t="s">
        <v>175</v>
      </c>
      <c r="D10" s="196" t="s">
        <v>80</v>
      </c>
      <c r="E10" s="197" t="s">
        <v>81</v>
      </c>
      <c r="F10" s="196" t="s">
        <v>155</v>
      </c>
      <c r="G10" s="202" t="s">
        <v>460</v>
      </c>
      <c r="H10" s="196" t="s">
        <v>488</v>
      </c>
      <c r="I10" s="198" t="s">
        <v>86</v>
      </c>
      <c r="J10" s="202" t="s">
        <v>454</v>
      </c>
      <c r="K10" s="194" t="s">
        <v>38</v>
      </c>
      <c r="L10" s="194" t="s">
        <v>176</v>
      </c>
      <c r="M10" s="206"/>
    </row>
    <row r="11" spans="1:14" s="200" customFormat="1" ht="34.5">
      <c r="A11" s="197" t="s">
        <v>174</v>
      </c>
      <c r="B11" s="194" t="s">
        <v>140</v>
      </c>
      <c r="C11" s="196" t="s">
        <v>177</v>
      </c>
      <c r="D11" s="196" t="s">
        <v>80</v>
      </c>
      <c r="E11" s="197" t="s">
        <v>136</v>
      </c>
      <c r="F11" s="196" t="s">
        <v>155</v>
      </c>
      <c r="G11" s="202" t="s">
        <v>460</v>
      </c>
      <c r="H11" s="196" t="s">
        <v>489</v>
      </c>
      <c r="I11" s="194" t="s">
        <v>115</v>
      </c>
      <c r="J11" s="202" t="s">
        <v>454</v>
      </c>
      <c r="K11" s="194" t="s">
        <v>38</v>
      </c>
      <c r="L11" s="194" t="s">
        <v>156</v>
      </c>
      <c r="M11" s="197"/>
    </row>
    <row r="12" spans="1:14" s="200" customFormat="1" ht="36">
      <c r="A12" s="197" t="s">
        <v>174</v>
      </c>
      <c r="B12" s="194" t="s">
        <v>140</v>
      </c>
      <c r="C12" s="196" t="s">
        <v>178</v>
      </c>
      <c r="D12" s="196" t="s">
        <v>80</v>
      </c>
      <c r="E12" s="197" t="s">
        <v>113</v>
      </c>
      <c r="F12" s="196" t="s">
        <v>108</v>
      </c>
      <c r="G12" s="202" t="s">
        <v>460</v>
      </c>
      <c r="H12" s="196" t="s">
        <v>461</v>
      </c>
      <c r="I12" s="198" t="s">
        <v>86</v>
      </c>
      <c r="J12" s="202" t="s">
        <v>454</v>
      </c>
      <c r="K12" s="195" t="s">
        <v>179</v>
      </c>
      <c r="L12" s="194" t="s">
        <v>176</v>
      </c>
      <c r="M12" s="197"/>
    </row>
    <row r="13" spans="1:14" s="207" customFormat="1" ht="41.25" customHeight="1">
      <c r="A13" s="197" t="s">
        <v>180</v>
      </c>
      <c r="B13" s="194" t="s">
        <v>140</v>
      </c>
      <c r="C13" s="196" t="s">
        <v>181</v>
      </c>
      <c r="D13" s="196" t="s">
        <v>87</v>
      </c>
      <c r="E13" s="197" t="s">
        <v>136</v>
      </c>
      <c r="F13" s="196" t="s">
        <v>155</v>
      </c>
      <c r="G13" s="202" t="s">
        <v>455</v>
      </c>
      <c r="H13" s="203" t="s">
        <v>490</v>
      </c>
      <c r="I13" s="194" t="s">
        <v>115</v>
      </c>
      <c r="J13" s="202" t="s">
        <v>454</v>
      </c>
      <c r="K13" s="195" t="s">
        <v>56</v>
      </c>
      <c r="L13" s="194" t="s">
        <v>156</v>
      </c>
      <c r="M13" s="196"/>
    </row>
    <row r="14" spans="1:14" s="204" customFormat="1" ht="36">
      <c r="A14" s="201" t="s">
        <v>180</v>
      </c>
      <c r="B14" s="194" t="s">
        <v>140</v>
      </c>
      <c r="C14" s="194" t="s">
        <v>182</v>
      </c>
      <c r="D14" s="194" t="s">
        <v>80</v>
      </c>
      <c r="E14" s="197" t="s">
        <v>136</v>
      </c>
      <c r="F14" s="194" t="s">
        <v>155</v>
      </c>
      <c r="G14" s="202" t="s">
        <v>460</v>
      </c>
      <c r="H14" s="203" t="s">
        <v>491</v>
      </c>
      <c r="I14" s="198" t="s">
        <v>86</v>
      </c>
      <c r="J14" s="202" t="s">
        <v>454</v>
      </c>
      <c r="K14" s="195" t="s">
        <v>183</v>
      </c>
      <c r="L14" s="194" t="s">
        <v>156</v>
      </c>
      <c r="M14" s="194"/>
    </row>
    <row r="15" spans="1:14" s="204" customFormat="1" ht="23">
      <c r="A15" s="201" t="s">
        <v>180</v>
      </c>
      <c r="B15" s="194" t="s">
        <v>140</v>
      </c>
      <c r="C15" s="194" t="s">
        <v>184</v>
      </c>
      <c r="D15" s="194" t="s">
        <v>80</v>
      </c>
      <c r="E15" s="197" t="s">
        <v>113</v>
      </c>
      <c r="F15" s="194" t="s">
        <v>108</v>
      </c>
      <c r="G15" s="208" t="s">
        <v>127</v>
      </c>
      <c r="H15" s="208" t="s">
        <v>127</v>
      </c>
      <c r="I15" s="198" t="s">
        <v>127</v>
      </c>
      <c r="J15" s="202" t="s">
        <v>454</v>
      </c>
      <c r="K15" s="195" t="s">
        <v>183</v>
      </c>
      <c r="L15" s="194" t="s">
        <v>156</v>
      </c>
      <c r="M15" s="194"/>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591C9-1899-4B0E-BA45-F12E637262B4}">
  <sheetPr>
    <tabColor theme="6"/>
  </sheetPr>
  <dimension ref="A1:J21"/>
  <sheetViews>
    <sheetView zoomScale="87" zoomScaleNormal="87" workbookViewId="0"/>
  </sheetViews>
  <sheetFormatPr defaultColWidth="9.1796875" defaultRowHeight="12.5"/>
  <cols>
    <col min="1" max="1" width="3.453125" style="39" customWidth="1"/>
    <col min="2" max="2" width="30.26953125" style="45" customWidth="1"/>
    <col min="3" max="3" width="55.1796875" style="43" customWidth="1"/>
    <col min="4" max="4" width="14" style="43" customWidth="1"/>
    <col min="5" max="5" width="63.453125" style="43" customWidth="1"/>
    <col min="6" max="6" width="59.453125" style="39" customWidth="1"/>
    <col min="7" max="9" width="9.1796875" style="39"/>
    <col min="10" max="10" width="18.54296875" style="39" customWidth="1"/>
    <col min="11" max="16384" width="9.1796875" style="39"/>
  </cols>
  <sheetData>
    <row r="1" spans="1:10" s="193" customFormat="1" ht="42" customHeight="1">
      <c r="A1" s="180" t="s">
        <v>185</v>
      </c>
      <c r="B1" s="74"/>
      <c r="C1" s="75"/>
      <c r="D1" s="75"/>
      <c r="E1" s="75"/>
      <c r="F1" s="75"/>
    </row>
    <row r="2" spans="1:10" ht="13">
      <c r="A2" s="38"/>
    </row>
    <row r="3" spans="1:10" s="42" customFormat="1" ht="18.75" customHeight="1">
      <c r="B3" s="41" t="s">
        <v>186</v>
      </c>
      <c r="D3" s="44"/>
      <c r="E3" s="44"/>
    </row>
    <row r="4" spans="1:10" ht="13">
      <c r="B4" s="68" t="s">
        <v>187</v>
      </c>
      <c r="C4" s="39"/>
    </row>
    <row r="5" spans="1:10" ht="13">
      <c r="B5" s="66"/>
      <c r="C5" s="39"/>
    </row>
    <row r="6" spans="1:10" s="40" customFormat="1" ht="35.25" customHeight="1">
      <c r="B6" s="77" t="s">
        <v>188</v>
      </c>
      <c r="C6" s="78" t="s">
        <v>189</v>
      </c>
      <c r="D6" s="79" t="s">
        <v>190</v>
      </c>
      <c r="E6" s="79" t="s">
        <v>191</v>
      </c>
      <c r="F6" s="80" t="s">
        <v>192</v>
      </c>
    </row>
    <row r="7" spans="1:10" s="38" customFormat="1" ht="17.25" customHeight="1">
      <c r="A7" s="87"/>
      <c r="B7" s="88" t="s">
        <v>193</v>
      </c>
      <c r="C7" s="88"/>
      <c r="D7" s="88"/>
      <c r="E7" s="88"/>
      <c r="F7" s="89"/>
    </row>
    <row r="8" spans="1:10" ht="172.5" customHeight="1">
      <c r="A8" s="81">
        <v>1</v>
      </c>
      <c r="B8" s="65" t="s">
        <v>194</v>
      </c>
      <c r="C8" s="65" t="s">
        <v>195</v>
      </c>
      <c r="D8" s="65" t="s">
        <v>136</v>
      </c>
      <c r="E8" s="82" t="s">
        <v>196</v>
      </c>
      <c r="F8" s="83" t="s">
        <v>197</v>
      </c>
      <c r="J8" s="45"/>
    </row>
    <row r="9" spans="1:10" s="56" customFormat="1" ht="17.25" customHeight="1">
      <c r="A9" s="90"/>
      <c r="B9" s="91" t="s">
        <v>198</v>
      </c>
      <c r="C9" s="91"/>
      <c r="D9" s="91"/>
      <c r="E9" s="91"/>
      <c r="F9" s="92"/>
    </row>
    <row r="10" spans="1:10" ht="104.25" customHeight="1">
      <c r="A10" s="81">
        <v>2</v>
      </c>
      <c r="B10" s="65" t="s">
        <v>199</v>
      </c>
      <c r="C10" s="65" t="s">
        <v>200</v>
      </c>
      <c r="D10" s="65" t="s">
        <v>81</v>
      </c>
      <c r="E10" s="65" t="s">
        <v>201</v>
      </c>
      <c r="F10" s="83" t="s">
        <v>202</v>
      </c>
    </row>
    <row r="11" spans="1:10" ht="153.75" customHeight="1">
      <c r="A11" s="81">
        <v>3</v>
      </c>
      <c r="B11" s="65" t="s">
        <v>203</v>
      </c>
      <c r="C11" s="65" t="s">
        <v>204</v>
      </c>
      <c r="D11" s="65" t="s">
        <v>81</v>
      </c>
      <c r="E11" s="65" t="s">
        <v>205</v>
      </c>
      <c r="F11" s="83" t="s">
        <v>476</v>
      </c>
    </row>
    <row r="12" spans="1:10" ht="50.25" customHeight="1">
      <c r="A12" s="81">
        <v>4</v>
      </c>
      <c r="B12" s="65" t="s">
        <v>206</v>
      </c>
      <c r="C12" s="65" t="s">
        <v>207</v>
      </c>
      <c r="D12" s="65" t="s">
        <v>136</v>
      </c>
      <c r="E12" s="65" t="s">
        <v>208</v>
      </c>
      <c r="F12" s="83" t="s">
        <v>209</v>
      </c>
    </row>
    <row r="13" spans="1:10" ht="56.25" customHeight="1">
      <c r="A13" s="81">
        <v>5</v>
      </c>
      <c r="B13" s="65" t="s">
        <v>210</v>
      </c>
      <c r="C13" s="65" t="s">
        <v>211</v>
      </c>
      <c r="D13" s="65" t="s">
        <v>136</v>
      </c>
      <c r="E13" s="65" t="s">
        <v>212</v>
      </c>
      <c r="F13" s="83" t="s">
        <v>213</v>
      </c>
    </row>
    <row r="14" spans="1:10" ht="67.5" customHeight="1">
      <c r="A14" s="81">
        <v>6</v>
      </c>
      <c r="B14" s="65" t="s">
        <v>214</v>
      </c>
      <c r="C14" s="82" t="s">
        <v>215</v>
      </c>
      <c r="D14" s="65" t="s">
        <v>136</v>
      </c>
      <c r="E14" s="82" t="s">
        <v>216</v>
      </c>
      <c r="F14" s="83" t="s">
        <v>217</v>
      </c>
    </row>
    <row r="15" spans="1:10" ht="56.25" customHeight="1">
      <c r="A15" s="81">
        <v>7</v>
      </c>
      <c r="B15" s="65" t="s">
        <v>218</v>
      </c>
      <c r="C15" s="65" t="s">
        <v>219</v>
      </c>
      <c r="D15" s="65" t="s">
        <v>136</v>
      </c>
      <c r="E15" s="65" t="s">
        <v>220</v>
      </c>
      <c r="F15" s="83" t="s">
        <v>221</v>
      </c>
    </row>
    <row r="16" spans="1:10" ht="54" customHeight="1">
      <c r="A16" s="81">
        <v>8</v>
      </c>
      <c r="B16" s="65" t="s">
        <v>222</v>
      </c>
      <c r="C16" s="65" t="s">
        <v>223</v>
      </c>
      <c r="D16" s="65" t="s">
        <v>136</v>
      </c>
      <c r="E16" s="65" t="s">
        <v>224</v>
      </c>
      <c r="F16" s="83" t="s">
        <v>225</v>
      </c>
    </row>
    <row r="17" spans="1:6" s="56" customFormat="1" ht="17.25" customHeight="1">
      <c r="A17" s="91"/>
      <c r="B17" s="91" t="s">
        <v>226</v>
      </c>
      <c r="C17" s="91"/>
      <c r="D17" s="91"/>
      <c r="E17" s="91"/>
      <c r="F17" s="92"/>
    </row>
    <row r="18" spans="1:6" ht="104.25" customHeight="1">
      <c r="A18" s="84">
        <v>9</v>
      </c>
      <c r="B18" s="85" t="s">
        <v>227</v>
      </c>
      <c r="C18" s="85" t="s">
        <v>228</v>
      </c>
      <c r="D18" s="85" t="s">
        <v>136</v>
      </c>
      <c r="E18" s="85" t="s">
        <v>229</v>
      </c>
      <c r="F18" s="86" t="s">
        <v>230</v>
      </c>
    </row>
    <row r="21" spans="1:6">
      <c r="B21" s="57" t="s">
        <v>231</v>
      </c>
    </row>
  </sheetData>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00FDE-B4FC-4E79-8EE8-07E1570DA676}">
  <sheetPr>
    <tabColor theme="3"/>
  </sheetPr>
  <dimension ref="A1"/>
  <sheetViews>
    <sheetView workbookViewId="0">
      <selection activeCell="D16" sqref="D16"/>
    </sheetView>
  </sheetViews>
  <sheetFormatPr defaultColWidth="9.1796875" defaultRowHeight="14.5"/>
  <cols>
    <col min="1" max="16384" width="9.1796875" style="37"/>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45FDC3C95CEC4D8FE993E9F0D0927B" ma:contentTypeVersion="11" ma:contentTypeDescription="Create a new document." ma:contentTypeScope="" ma:versionID="7834e810d0fa0397cc53569ebdc43322">
  <xsd:schema xmlns:xsd="http://www.w3.org/2001/XMLSchema" xmlns:xs="http://www.w3.org/2001/XMLSchema" xmlns:p="http://schemas.microsoft.com/office/2006/metadata/properties" xmlns:ns2="29bc1408-6d7f-4064-9637-82a4d008b553" xmlns:ns3="73c4e89d-bdf5-4f2b-a56a-bfe57507a529" targetNamespace="http://schemas.microsoft.com/office/2006/metadata/properties" ma:root="true" ma:fieldsID="b83d6ef34e2621282b9ab424721e7067" ns2:_="" ns3:_="">
    <xsd:import namespace="29bc1408-6d7f-4064-9637-82a4d008b553"/>
    <xsd:import namespace="73c4e89d-bdf5-4f2b-a56a-bfe57507a5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bc1408-6d7f-4064-9637-82a4d008b5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c4e89d-bdf5-4f2b-a56a-bfe57507a52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882BDF-D016-493E-B1E5-BC466D4825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bc1408-6d7f-4064-9637-82a4d008b553"/>
    <ds:schemaRef ds:uri="73c4e89d-bdf5-4f2b-a56a-bfe57507a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06BC5B-43D2-48DB-8725-703D1D06EBCB}">
  <ds:schemaRefs>
    <ds:schemaRef ds:uri="73c4e89d-bdf5-4f2b-a56a-bfe57507a529"/>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9bc1408-6d7f-4064-9637-82a4d008b553"/>
    <ds:schemaRef ds:uri="http://www.w3.org/XML/1998/namespace"/>
  </ds:schemaRefs>
</ds:datastoreItem>
</file>

<file path=customXml/itemProps3.xml><?xml version="1.0" encoding="utf-8"?>
<ds:datastoreItem xmlns:ds="http://schemas.openxmlformats.org/officeDocument/2006/customXml" ds:itemID="{AC605F5D-94C7-4B84-BE71-B3E81B94C2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Evaluation Framework</vt:lpstr>
      <vt:lpstr>Measurement-&gt;</vt:lpstr>
      <vt:lpstr>Inputs</vt:lpstr>
      <vt:lpstr>Activities</vt:lpstr>
      <vt:lpstr>Outputs</vt:lpstr>
      <vt:lpstr>Outcomes (A)</vt:lpstr>
      <vt:lpstr>Outcomes (B)</vt:lpstr>
      <vt:lpstr>Attribution</vt:lpstr>
      <vt:lpstr>Net Value Calc -&gt;</vt:lpstr>
      <vt:lpstr>Outcomes to Impact</vt:lpstr>
      <vt:lpstr>Reference Values</vt:lpstr>
      <vt:lpstr>Net Added Value Calc - 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Manon Desert</dc:creator>
  <cp:keywords/>
  <dc:description/>
  <cp:lastModifiedBy>Blair Seiler</cp:lastModifiedBy>
  <cp:revision/>
  <dcterms:created xsi:type="dcterms:W3CDTF">2020-09-07T12:36:11Z</dcterms:created>
  <dcterms:modified xsi:type="dcterms:W3CDTF">2021-03-10T12:39:54Z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0x0101007645FDC3C95CEC4D8FE993E9F0D0927B</vt:lpwstr>
  </property>
</Properties>
</file>